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dent-my.sharepoint.com/personal/yann_belloir_comident_fr/Documents/Documents/COMIDENT_YB/COMIDENT_COMMISSIONS/COMIDENT_COM_ECO/COMIDENT_DONNEES_ECOMIDENT/2023/"/>
    </mc:Choice>
  </mc:AlternateContent>
  <xr:revisionPtr revIDLastSave="10" documentId="13_ncr:1_{EED82BC2-DBC4-4DD7-8117-F9EE517CA8DF}" xr6:coauthVersionLast="47" xr6:coauthVersionMax="47" xr10:uidLastSave="{1551E80E-87F8-4D2C-B472-05B94D5F59B3}"/>
  <bookViews>
    <workbookView xWindow="-108" yWindow="-108" windowWidth="23256" windowHeight="12456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F25" i="6"/>
  <c r="F26" i="6"/>
  <c r="F27" i="6"/>
  <c r="F30" i="6" l="1"/>
  <c r="G30" i="6"/>
  <c r="G50" i="6" s="1"/>
  <c r="H30" i="6"/>
  <c r="I30" i="6"/>
  <c r="I50" i="6" s="1"/>
  <c r="F28" i="6"/>
  <c r="F29" i="6"/>
  <c r="F25" i="5"/>
  <c r="G25" i="5" s="1"/>
  <c r="H25" i="5" s="1"/>
  <c r="I25" i="5" s="1"/>
  <c r="F35" i="5"/>
  <c r="G35" i="5"/>
  <c r="H35" i="5"/>
  <c r="I35" i="5"/>
  <c r="H34" i="5"/>
  <c r="I34" i="5"/>
  <c r="H32" i="5"/>
  <c r="I32" i="5"/>
  <c r="H33" i="5"/>
  <c r="I33" i="5"/>
  <c r="G33" i="5"/>
  <c r="G34" i="5"/>
  <c r="G29" i="6"/>
  <c r="H29" i="6"/>
  <c r="I29" i="6"/>
  <c r="F34" i="5"/>
  <c r="F24" i="5"/>
  <c r="F20" i="5"/>
  <c r="G20" i="5" s="1"/>
  <c r="H20" i="5" s="1"/>
  <c r="I20" i="5" s="1"/>
  <c r="F21" i="5"/>
  <c r="G21" i="5" s="1"/>
  <c r="H21" i="5" s="1"/>
  <c r="I21" i="5" s="1"/>
  <c r="I41" i="5" s="1"/>
  <c r="F22" i="5"/>
  <c r="G22" i="5" s="1"/>
  <c r="H22" i="5" s="1"/>
  <c r="I22" i="5" s="1"/>
  <c r="F23" i="5"/>
  <c r="G23" i="5" s="1"/>
  <c r="H23" i="5" s="1"/>
  <c r="I23" i="5" s="1"/>
  <c r="F19" i="5"/>
  <c r="G19" i="5" s="1"/>
  <c r="H19" i="5" s="1"/>
  <c r="I19" i="5" s="1"/>
  <c r="G25" i="6"/>
  <c r="H25" i="6"/>
  <c r="I25" i="6"/>
  <c r="G26" i="6"/>
  <c r="H26" i="6"/>
  <c r="I26" i="6"/>
  <c r="G27" i="6"/>
  <c r="H27" i="6"/>
  <c r="I27" i="6"/>
  <c r="G28" i="6"/>
  <c r="H28" i="6"/>
  <c r="I28" i="6"/>
  <c r="I24" i="6"/>
  <c r="H24" i="6"/>
  <c r="G24" i="6"/>
  <c r="F31" i="5"/>
  <c r="G31" i="5"/>
  <c r="H31" i="5"/>
  <c r="I31" i="5"/>
  <c r="F32" i="5"/>
  <c r="G32" i="5"/>
  <c r="F33" i="5"/>
  <c r="G30" i="5"/>
  <c r="H30" i="5"/>
  <c r="I30" i="5"/>
  <c r="F30" i="5"/>
  <c r="H29" i="5"/>
  <c r="I29" i="5"/>
  <c r="G29" i="5"/>
  <c r="H49" i="6" l="1"/>
  <c r="F50" i="6"/>
  <c r="H50" i="6"/>
  <c r="G24" i="5"/>
  <c r="G45" i="5" s="1"/>
  <c r="F45" i="5"/>
  <c r="I49" i="6"/>
  <c r="I48" i="6"/>
  <c r="I43" i="5"/>
  <c r="G48" i="6"/>
  <c r="G47" i="6"/>
  <c r="G46" i="6"/>
  <c r="G45" i="6"/>
  <c r="I42" i="5"/>
  <c r="G41" i="5"/>
  <c r="G40" i="5"/>
  <c r="I40" i="5"/>
  <c r="G44" i="6"/>
  <c r="F40" i="5"/>
  <c r="F49" i="6"/>
  <c r="F48" i="6"/>
  <c r="H44" i="6"/>
  <c r="I44" i="6"/>
  <c r="F43" i="5"/>
  <c r="F42" i="5"/>
  <c r="I47" i="6"/>
  <c r="F47" i="6"/>
  <c r="F44" i="5"/>
  <c r="F45" i="6"/>
  <c r="F41" i="5"/>
  <c r="H48" i="6"/>
  <c r="H46" i="6"/>
  <c r="H45" i="6"/>
  <c r="G49" i="6"/>
  <c r="H43" i="5"/>
  <c r="H42" i="5"/>
  <c r="H41" i="5"/>
  <c r="H40" i="5"/>
  <c r="G43" i="5"/>
  <c r="G42" i="5"/>
  <c r="G44" i="5"/>
  <c r="H47" i="6"/>
  <c r="I46" i="6"/>
  <c r="F46" i="6"/>
  <c r="I45" i="6"/>
  <c r="F33" i="6"/>
  <c r="G33" i="6" s="1"/>
  <c r="H33" i="6" s="1"/>
  <c r="I33" i="6" s="1"/>
  <c r="F34" i="6" s="1"/>
  <c r="F56" i="6" s="1"/>
  <c r="H24" i="5" l="1"/>
  <c r="G34" i="6"/>
  <c r="G56" i="6" s="1"/>
  <c r="I24" i="5" l="1"/>
  <c r="H45" i="5"/>
  <c r="H44" i="5"/>
  <c r="H34" i="6"/>
  <c r="H56" i="6" s="1"/>
  <c r="I45" i="5" l="1"/>
  <c r="I44" i="5"/>
  <c r="I34" i="6"/>
  <c r="I56" i="6" s="1"/>
  <c r="F35" i="6" l="1"/>
  <c r="F57" i="6" s="1"/>
  <c r="G35" i="6" l="1"/>
  <c r="G57" i="6" s="1"/>
  <c r="H35" i="6" l="1"/>
  <c r="H57" i="6" s="1"/>
  <c r="I35" i="6" l="1"/>
  <c r="I57" i="6" s="1"/>
  <c r="F36" i="6" l="1"/>
  <c r="F58" i="6" s="1"/>
  <c r="G36" i="6" l="1"/>
  <c r="G58" i="6" s="1"/>
  <c r="H36" i="6" l="1"/>
  <c r="H58" i="6" s="1"/>
  <c r="I36" i="6" l="1"/>
  <c r="I58" i="6" s="1"/>
  <c r="F37" i="6" l="1"/>
  <c r="F59" i="6" s="1"/>
  <c r="G37" i="6" l="1"/>
  <c r="G59" i="6" s="1"/>
  <c r="H37" i="6" l="1"/>
  <c r="H59" i="6" s="1"/>
  <c r="I37" i="6" l="1"/>
  <c r="I59" i="6" l="1"/>
  <c r="F38" i="6"/>
  <c r="G38" i="6" l="1"/>
  <c r="F60" i="6"/>
  <c r="H38" i="6" l="1"/>
  <c r="G60" i="6"/>
  <c r="I38" i="6" l="1"/>
  <c r="H60" i="6"/>
  <c r="I60" i="6" l="1"/>
  <c r="F39" i="6"/>
  <c r="F61" i="6" l="1"/>
  <c r="G39" i="6"/>
  <c r="H39" i="6" l="1"/>
  <c r="G61" i="6"/>
  <c r="I39" i="6" l="1"/>
  <c r="I61" i="6" s="1"/>
  <c r="H6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7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37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1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2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<sst xmlns="http://schemas.openxmlformats.org/spreadsheetml/2006/main" count="213" uniqueCount="109">
  <si>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</si>
  <si>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</si>
  <si>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</si>
  <si>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</si>
  <si>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</si>
  <si>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</si>
  <si>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</si>
  <si>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</si>
  <si>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</si>
  <si>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</si>
  <si>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</si>
  <si>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</si>
  <si>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Evolution matériel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</si>
  <si>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</si>
  <si>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</si>
  <si>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</si>
  <si>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</si>
  <si>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</si>
  <si>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</si>
  <si>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</si>
  <si>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</si>
  <si>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</si>
  <si>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</si>
  <si>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</si>
  <si>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</si>
  <si>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</si>
  <si>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</si>
  <si>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</si>
  <si>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</si>
  <si>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</si>
  <si>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Tend. an.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</si>
  <si>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</si>
  <si>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</si>
  <si>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</si>
  <si>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</si>
  <si>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</si>
  <si>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</si>
  <si>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</si>
  <si>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</si>
  <si>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</si>
  <si>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SO 11% (11%)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</si>
  <si>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</si>
  <si>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</si>
  <si>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</si>
  <si>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</si>
  <si>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</si>
  <si>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</si>
  <si>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</si>
  <si>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</si>
  <si>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</si>
  <si>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</si>
  <si>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</si>
  <si>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</si>
  <si>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</si>
  <si>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</si>
  <si>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</si>
  <si>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</si>
  <si>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</si>
  <si>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</si>
  <si>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</si>
  <si>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</si>
  <si>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</si>
  <si>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</si>
  <si>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</si>
  <si>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</si>
  <si>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</si>
  <si>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</si>
  <si>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NO 16% (16%)</t>
  </si>
  <si>
    <t>2 351 M€ (2021)</t>
  </si>
  <si>
    <t>6 317 employés (2021)</t>
  </si>
  <si>
    <t>663 (2021)</t>
  </si>
  <si>
    <t>Mai 2023 (2022)</t>
  </si>
  <si>
    <t>Numéro mensuel</t>
  </si>
  <si>
    <t>pour le mensuel mettre le numéro en fonction des données ameli</t>
  </si>
  <si>
    <t>CONJONCTURE MACRO ECONOMIQUE</t>
  </si>
  <si>
    <t>86 (4T22) vs 107 (3T22)</t>
  </si>
  <si>
    <t>Avril 2023 (1T23)</t>
  </si>
  <si>
    <t>Juillet 2023 (1S23)</t>
  </si>
  <si>
    <t>39 (4T22) vs 43 (3T22)</t>
  </si>
  <si>
    <t>IDF 33% (33%)</t>
  </si>
  <si>
    <t>NE 20% (21%)</t>
  </si>
  <si>
    <t>SE 20% (19%)</t>
  </si>
  <si>
    <t>ASSOCIATION LOI 1901 60% (59%)</t>
  </si>
  <si>
    <t>SOCIETE MUTUALISTE 18% (18%)</t>
  </si>
  <si>
    <t>COMMUNE 6% (7%)</t>
  </si>
  <si>
    <t>AUTRES 11% (10%)</t>
  </si>
  <si>
    <t>REGIME GENERAL / SPECIAL DE SS 5% (6%)</t>
  </si>
  <si>
    <t>4T22 = +0,1%</t>
  </si>
  <si>
    <t>28/04/2023 (1T2023)</t>
  </si>
  <si>
    <t>4T22 = 7,2% (-0,1)</t>
  </si>
  <si>
    <t>17/05/23 (1T23)</t>
  </si>
  <si>
    <t>Dernières valeurs (4T22)</t>
  </si>
  <si>
    <t>cabinets +5% / labos +6,5% / collectivités +3,5%</t>
  </si>
  <si>
    <t>matériel +8,5% / consommables +5,5% / sav +8% / autres -3%</t>
  </si>
  <si>
    <t>-18%</t>
  </si>
  <si>
    <t>H : 21% / B : 21%</t>
  </si>
  <si>
    <t>https://www.insee.fr/fr/statistiques?debut=0&amp;idprec=6795076&amp;theme=30&amp;conjoncture=31</t>
  </si>
  <si>
    <t>Dernière synchronisation le 18 Fév. 2023 18h48</t>
  </si>
  <si>
    <t>Avril 2023 (Février 2023)</t>
  </si>
  <si>
    <t>A fin février 2023</t>
  </si>
  <si>
    <t>Avril 2023 (Mars 2023)</t>
  </si>
  <si>
    <t>3208 vs 3181 à fin janvier (+27)</t>
  </si>
  <si>
    <t>Janvier 2023 = +1,5%
4T22 = -1,9%</t>
  </si>
  <si>
    <t>31/03/2023 (Février 2023)
28/04/2023 (1T23)</t>
  </si>
  <si>
    <t>Février 2023 = +1%</t>
  </si>
  <si>
    <t>14/04/23 (Mars 2023)</t>
  </si>
  <si>
    <t>Février 2023 = 82 (+2)</t>
  </si>
  <si>
    <t>29/03/23 (Mars 2023)</t>
  </si>
  <si>
    <t>Pourcentage d'évolution par rapport au même mois de l'année précédente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</si>
</sst>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9" fontId="1" fillId="4" borderId="1" xfId="0" quotePrefix="1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1" fillId="4" borderId="1" xfId="0" quotePrefix="1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3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O18" sqref="O18"/>
    </sheetView>
  </sheetViews>
  <sheetFormatPr baseColWidth="10" defaultRowHeight="14.4"/>
  <sheetData>
    <row r="1" spans="2:14">
      <c r="B1" s="46" t="s">
        <v>58</v>
      </c>
      <c r="C1" s="46"/>
      <c r="D1" s="46"/>
      <c r="E1" s="46"/>
      <c r="F1" s="46"/>
    </row>
    <row r="2" spans="2:14">
      <c r="B2" s="45" t="s">
        <v>97</v>
      </c>
    </row>
    <row r="3" spans="2:14">
      <c r="B3" s="44"/>
      <c r="C3" s="44" t="s">
        <v>54</v>
      </c>
      <c r="D3" s="44" t="s">
        <v>55</v>
      </c>
      <c r="E3" s="44" t="s">
        <v>56</v>
      </c>
      <c r="F3" s="44" t="s">
        <v>57</v>
      </c>
    </row>
    <row r="4" spans="2:14">
      <c r="B4" s="44">
        <v>2017</v>
      </c>
      <c r="C4" s="44"/>
      <c r="D4" s="44"/>
      <c r="E4" s="44"/>
      <c r="F4" s="44"/>
    </row>
    <row r="5" spans="2:14">
      <c r="B5" s="44">
        <v>2018</v>
      </c>
      <c r="C5" s="44"/>
      <c r="D5" s="44"/>
      <c r="E5" s="44"/>
      <c r="F5" s="44"/>
    </row>
    <row r="6" spans="2:14">
      <c r="B6" s="44">
        <v>2019</v>
      </c>
      <c r="C6" s="44"/>
      <c r="D6" s="44"/>
      <c r="E6" s="44"/>
      <c r="F6" s="44"/>
    </row>
    <row r="7" spans="2:14">
      <c r="B7" s="44">
        <v>2020</v>
      </c>
      <c r="C7" s="44"/>
      <c r="D7" s="44"/>
      <c r="E7" s="44">
        <v>1</v>
      </c>
      <c r="F7" s="44">
        <v>2</v>
      </c>
    </row>
    <row r="8" spans="2:14">
      <c r="B8" s="44">
        <v>2021</v>
      </c>
      <c r="C8" s="44">
        <v>3</v>
      </c>
      <c r="D8" s="44">
        <v>4</v>
      </c>
      <c r="E8" s="44">
        <v>5</v>
      </c>
      <c r="F8" s="44">
        <v>6</v>
      </c>
    </row>
    <row r="9" spans="2:14">
      <c r="B9" s="44">
        <v>2022</v>
      </c>
      <c r="C9" s="44">
        <v>7</v>
      </c>
      <c r="D9" s="44">
        <v>8</v>
      </c>
      <c r="E9" s="44">
        <v>9</v>
      </c>
      <c r="F9" s="44">
        <v>10</v>
      </c>
    </row>
    <row r="13" spans="2:14">
      <c r="B13" s="46" t="s">
        <v>72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2:14">
      <c r="B14" s="45" t="s">
        <v>97</v>
      </c>
    </row>
    <row r="15" spans="2:14">
      <c r="B15" s="44"/>
      <c r="C15" s="44" t="s">
        <v>42</v>
      </c>
      <c r="D15" s="44" t="s">
        <v>43</v>
      </c>
      <c r="E15" s="44" t="s">
        <v>44</v>
      </c>
      <c r="F15" s="44" t="s">
        <v>45</v>
      </c>
      <c r="G15" s="44" t="s">
        <v>46</v>
      </c>
      <c r="H15" s="44" t="s">
        <v>47</v>
      </c>
      <c r="I15" s="44" t="s">
        <v>48</v>
      </c>
      <c r="J15" s="44" t="s">
        <v>49</v>
      </c>
      <c r="K15" s="44" t="s">
        <v>50</v>
      </c>
      <c r="L15" s="44" t="s">
        <v>51</v>
      </c>
      <c r="M15" s="44" t="s">
        <v>52</v>
      </c>
      <c r="N15" s="44" t="s">
        <v>53</v>
      </c>
    </row>
    <row r="16" spans="2:14">
      <c r="B16" s="44">
        <v>2020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2:14">
      <c r="B17" s="44">
        <v>2021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2:14">
      <c r="B18" s="44">
        <v>2022</v>
      </c>
      <c r="C18" s="44">
        <v>7</v>
      </c>
      <c r="D18" s="44">
        <v>7</v>
      </c>
      <c r="E18" s="44">
        <v>7</v>
      </c>
      <c r="F18" s="44">
        <v>8</v>
      </c>
      <c r="G18" s="44">
        <v>8</v>
      </c>
      <c r="H18" s="44">
        <v>8</v>
      </c>
      <c r="I18" s="44">
        <v>9</v>
      </c>
      <c r="J18" s="44">
        <v>9</v>
      </c>
      <c r="K18" s="44">
        <v>9</v>
      </c>
      <c r="L18" s="44">
        <v>10</v>
      </c>
      <c r="M18" s="44">
        <v>10</v>
      </c>
      <c r="N18" s="44">
        <v>10</v>
      </c>
    </row>
    <row r="22" spans="2:14">
      <c r="F22" s="69" t="s">
        <v>73</v>
      </c>
    </row>
  </sheetData>
  <phoneticPr fontId="5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topLeftCell="A11" zoomScale="85" zoomScaleNormal="85" workbookViewId="0">
      <selection activeCell="C21" sqref="C21:E21"/>
    </sheetView>
  </sheetViews>
  <sheetFormatPr baseColWidth="10" defaultColWidth="22.109375" defaultRowHeight="14.4"/>
  <cols>
    <col min="1" max="1" width="43.21875" style="9" customWidth="1"/>
    <col min="2" max="2" width="17.109375" style="1" customWidth="1"/>
    <col min="3" max="3" width="38.44140625" customWidth="1"/>
    <col min="4" max="4" width="22.77734375" customWidth="1"/>
    <col min="5" max="5" width="16.6640625" customWidth="1"/>
    <col min="6" max="6" width="25.5546875" customWidth="1"/>
  </cols>
  <sheetData>
    <row r="1" spans="1:4" s="1" customFormat="1">
      <c r="A1" s="8" t="s">
        <v>74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87</v>
      </c>
      <c r="D2" s="7" t="s">
        <v>88</v>
      </c>
    </row>
    <row r="3" spans="1:4" ht="28.8">
      <c r="A3" s="13" t="s">
        <v>4</v>
      </c>
      <c r="B3" s="3" t="s">
        <v>9</v>
      </c>
      <c r="C3" s="5" t="s">
        <v>102</v>
      </c>
      <c r="D3" s="3" t="s">
        <v>103</v>
      </c>
    </row>
    <row r="4" spans="1:4">
      <c r="A4" s="81" t="s">
        <v>5</v>
      </c>
      <c r="B4" s="2" t="s">
        <v>8</v>
      </c>
      <c r="C4" s="4" t="s">
        <v>104</v>
      </c>
      <c r="D4" s="7" t="s">
        <v>105</v>
      </c>
    </row>
    <row r="5" spans="1:4">
      <c r="A5" s="82"/>
      <c r="B5" s="2" t="s">
        <v>30</v>
      </c>
      <c r="C5" s="17">
        <v>6.3E-2</v>
      </c>
      <c r="D5" s="7">
        <v>45030</v>
      </c>
    </row>
    <row r="6" spans="1:4">
      <c r="A6" s="13" t="s">
        <v>6</v>
      </c>
      <c r="B6" s="2" t="s">
        <v>8</v>
      </c>
      <c r="C6" s="4" t="s">
        <v>106</v>
      </c>
      <c r="D6" s="2" t="s">
        <v>107</v>
      </c>
    </row>
    <row r="7" spans="1:4">
      <c r="A7" s="13" t="s">
        <v>39</v>
      </c>
      <c r="B7" s="2" t="s">
        <v>7</v>
      </c>
      <c r="C7" s="4" t="s">
        <v>89</v>
      </c>
      <c r="D7" s="2" t="s">
        <v>90</v>
      </c>
    </row>
    <row r="8" spans="1:4">
      <c r="A8" s="30"/>
      <c r="B8" s="28"/>
      <c r="C8" s="31"/>
      <c r="D8" s="28"/>
    </row>
    <row r="9" spans="1:4" ht="28.8">
      <c r="A9" s="8" t="s">
        <v>19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14</v>
      </c>
      <c r="C10" s="4" t="s">
        <v>68</v>
      </c>
      <c r="D10" s="12" t="s">
        <v>71</v>
      </c>
    </row>
    <row r="11" spans="1:4">
      <c r="A11" s="6" t="s">
        <v>17</v>
      </c>
      <c r="B11" s="2" t="s">
        <v>14</v>
      </c>
      <c r="C11" s="4" t="s">
        <v>69</v>
      </c>
      <c r="D11" s="12" t="s">
        <v>71</v>
      </c>
    </row>
    <row r="12" spans="1:4">
      <c r="A12" s="6" t="s">
        <v>18</v>
      </c>
      <c r="B12" s="2" t="s">
        <v>14</v>
      </c>
      <c r="C12" s="4" t="s">
        <v>70</v>
      </c>
      <c r="D12" s="12" t="s">
        <v>71</v>
      </c>
    </row>
    <row r="13" spans="1:4">
      <c r="A13" s="25"/>
      <c r="B13" s="28"/>
      <c r="C13" s="31"/>
      <c r="D13" s="32"/>
    </row>
    <row r="14" spans="1:4">
      <c r="A14" s="10" t="s">
        <v>20</v>
      </c>
      <c r="B14" s="11" t="s">
        <v>0</v>
      </c>
      <c r="C14" s="11" t="s">
        <v>91</v>
      </c>
      <c r="D14" s="11" t="s">
        <v>1</v>
      </c>
    </row>
    <row r="15" spans="1:4">
      <c r="A15" s="6" t="s">
        <v>11</v>
      </c>
      <c r="B15" s="2" t="s">
        <v>7</v>
      </c>
      <c r="C15" s="20">
        <v>5.5E-2</v>
      </c>
      <c r="D15" s="19" t="s">
        <v>76</v>
      </c>
    </row>
    <row r="16" spans="1:4" ht="34.5" customHeight="1">
      <c r="A16" s="6" t="s">
        <v>15</v>
      </c>
      <c r="B16" s="2" t="s">
        <v>7</v>
      </c>
      <c r="C16" s="5" t="s">
        <v>92</v>
      </c>
      <c r="D16" s="19" t="s">
        <v>76</v>
      </c>
    </row>
    <row r="17" spans="1:6" ht="33" customHeight="1">
      <c r="A17" s="6" t="s">
        <v>16</v>
      </c>
      <c r="B17" s="2" t="s">
        <v>7</v>
      </c>
      <c r="C17" s="5" t="s">
        <v>93</v>
      </c>
      <c r="D17" s="19" t="s">
        <v>76</v>
      </c>
    </row>
    <row r="18" spans="1:6">
      <c r="A18" s="6" t="s">
        <v>12</v>
      </c>
      <c r="B18" s="2" t="s">
        <v>7</v>
      </c>
      <c r="C18" s="14" t="s">
        <v>94</v>
      </c>
      <c r="D18" s="19" t="s">
        <v>76</v>
      </c>
    </row>
    <row r="19" spans="1:6">
      <c r="A19" s="6" t="s">
        <v>13</v>
      </c>
      <c r="B19" s="2" t="s">
        <v>7</v>
      </c>
      <c r="C19" s="16" t="s">
        <v>95</v>
      </c>
      <c r="D19" s="19" t="s">
        <v>76</v>
      </c>
    </row>
    <row r="20" spans="1:6" ht="22.95" customHeight="1">
      <c r="A20" s="24"/>
      <c r="B20" s="29"/>
      <c r="C20" s="35"/>
      <c r="D20" s="36"/>
      <c r="E20" s="36"/>
      <c r="F20" s="34"/>
    </row>
    <row r="21" spans="1:6" ht="30" customHeight="1">
      <c r="A21" s="86" t="s">
        <v>26</v>
      </c>
      <c r="B21" s="85" t="s">
        <v>0</v>
      </c>
      <c r="C21" s="88" t="s">
        <v>108</v>
      </c>
      <c r="D21" s="89"/>
      <c r="E21" s="89"/>
      <c r="F21" s="83" t="s">
        <v>1</v>
      </c>
    </row>
    <row r="22" spans="1:6" ht="20.25" customHeight="1">
      <c r="A22" s="87"/>
      <c r="B22" s="84"/>
      <c r="C22" s="15" t="s">
        <v>31</v>
      </c>
      <c r="D22" s="15" t="s">
        <v>32</v>
      </c>
      <c r="E22" s="15" t="s">
        <v>33</v>
      </c>
      <c r="F22" s="84"/>
    </row>
    <row r="23" spans="1:6">
      <c r="A23" s="6" t="s">
        <v>21</v>
      </c>
      <c r="B23" s="2" t="s">
        <v>8</v>
      </c>
      <c r="C23" s="17">
        <v>-1.288764576659418E-2</v>
      </c>
      <c r="D23" s="65"/>
      <c r="E23" s="17">
        <v>-1.288764576659418E-2</v>
      </c>
      <c r="F23" s="2" t="s">
        <v>98</v>
      </c>
    </row>
    <row r="24" spans="1:6">
      <c r="A24" s="6" t="s">
        <v>22</v>
      </c>
      <c r="B24" s="2" t="s">
        <v>8</v>
      </c>
      <c r="C24" s="17">
        <v>0.16629139940430759</v>
      </c>
      <c r="D24" s="17">
        <v>0.31312457528615534</v>
      </c>
      <c r="E24" s="17">
        <v>0.18639950375698144</v>
      </c>
      <c r="F24" s="2" t="s">
        <v>98</v>
      </c>
    </row>
    <row r="25" spans="1:6">
      <c r="A25" s="6" t="s">
        <v>23</v>
      </c>
      <c r="B25" s="2" t="s">
        <v>8</v>
      </c>
      <c r="C25" s="17">
        <v>0.12240678802320848</v>
      </c>
      <c r="D25" s="17">
        <v>0.29855507601202436</v>
      </c>
      <c r="E25" s="17">
        <v>0.14841590988032149</v>
      </c>
      <c r="F25" s="2" t="s">
        <v>98</v>
      </c>
    </row>
    <row r="26" spans="1:6">
      <c r="A26" s="6" t="s">
        <v>24</v>
      </c>
      <c r="B26" s="2" t="s">
        <v>8</v>
      </c>
      <c r="C26" s="17">
        <v>0.12867819836235594</v>
      </c>
      <c r="D26" s="17">
        <v>0.15404736346642167</v>
      </c>
      <c r="E26" s="17">
        <v>0.13084747506805261</v>
      </c>
      <c r="F26" s="2" t="s">
        <v>98</v>
      </c>
    </row>
    <row r="27" spans="1:6">
      <c r="A27" s="6" t="s">
        <v>25</v>
      </c>
      <c r="B27" s="2" t="s">
        <v>8</v>
      </c>
      <c r="C27" s="17">
        <v>0.24870026770624309</v>
      </c>
      <c r="D27" s="17">
        <v>0.2899243393375488</v>
      </c>
      <c r="E27" s="17">
        <v>0.25652034289411629</v>
      </c>
      <c r="F27" s="2" t="s">
        <v>98</v>
      </c>
    </row>
    <row r="28" spans="1:6">
      <c r="A28" s="6" t="s">
        <v>21</v>
      </c>
      <c r="B28" s="2" t="s">
        <v>36</v>
      </c>
      <c r="C28" s="18">
        <v>2.4826912569801962E-3</v>
      </c>
      <c r="D28" s="66"/>
      <c r="E28" s="18">
        <v>2.4826912569801962E-3</v>
      </c>
      <c r="F28" s="2" t="s">
        <v>98</v>
      </c>
    </row>
    <row r="29" spans="1:6">
      <c r="A29" s="6" t="s">
        <v>22</v>
      </c>
      <c r="B29" s="2" t="s">
        <v>36</v>
      </c>
      <c r="C29" s="18">
        <v>4.1357753729451607E-2</v>
      </c>
      <c r="D29" s="18">
        <v>0.17473892460936069</v>
      </c>
      <c r="E29" s="18">
        <v>5.9432052797275814E-2</v>
      </c>
      <c r="F29" s="2" t="s">
        <v>98</v>
      </c>
    </row>
    <row r="30" spans="1:6">
      <c r="A30" s="6" t="s">
        <v>23</v>
      </c>
      <c r="B30" s="2" t="s">
        <v>36</v>
      </c>
      <c r="C30" s="18">
        <v>3.6627172690832932E-3</v>
      </c>
      <c r="D30" s="18">
        <v>4.8150483994731541E-2</v>
      </c>
      <c r="E30" s="18">
        <v>1.1028113951606411E-2</v>
      </c>
      <c r="F30" s="2" t="s">
        <v>98</v>
      </c>
    </row>
    <row r="31" spans="1:6">
      <c r="A31" s="6" t="s">
        <v>24</v>
      </c>
      <c r="B31" s="2" t="s">
        <v>36</v>
      </c>
      <c r="C31" s="18">
        <v>5.9485114684102891E-2</v>
      </c>
      <c r="D31" s="18">
        <v>0.11827349466721748</v>
      </c>
      <c r="E31" s="18">
        <v>6.4692121766534383E-2</v>
      </c>
      <c r="F31" s="2" t="s">
        <v>98</v>
      </c>
    </row>
    <row r="32" spans="1:6">
      <c r="A32" s="6" t="s">
        <v>25</v>
      </c>
      <c r="B32" s="2" t="s">
        <v>36</v>
      </c>
      <c r="C32" s="18">
        <v>4.0793389406588387E-2</v>
      </c>
      <c r="D32" s="18">
        <v>0.15932756625199507</v>
      </c>
      <c r="E32" s="18">
        <v>6.3163571208666669E-2</v>
      </c>
      <c r="F32" s="2" t="s">
        <v>98</v>
      </c>
    </row>
    <row r="33" spans="1:6" ht="27" customHeight="1">
      <c r="A33" s="25"/>
      <c r="B33" s="28"/>
      <c r="C33" s="26"/>
      <c r="D33" s="26"/>
      <c r="E33" s="27"/>
      <c r="F33" s="33"/>
    </row>
    <row r="34" spans="1:6" ht="24.75" customHeight="1">
      <c r="A34" s="10" t="s">
        <v>27</v>
      </c>
      <c r="B34" s="11" t="s">
        <v>0</v>
      </c>
      <c r="C34" s="11" t="s">
        <v>2</v>
      </c>
      <c r="D34" s="11" t="s">
        <v>1</v>
      </c>
    </row>
    <row r="35" spans="1:6">
      <c r="A35" s="6" t="s">
        <v>37</v>
      </c>
      <c r="B35" s="2" t="s">
        <v>99</v>
      </c>
      <c r="C35" s="4" t="s">
        <v>101</v>
      </c>
      <c r="D35" s="19" t="s">
        <v>100</v>
      </c>
    </row>
    <row r="36" spans="1:6">
      <c r="A36" s="23" t="s">
        <v>28</v>
      </c>
      <c r="B36" s="22" t="s">
        <v>7</v>
      </c>
      <c r="C36" s="4" t="s">
        <v>75</v>
      </c>
      <c r="D36" s="79" t="s">
        <v>76</v>
      </c>
    </row>
    <row r="37" spans="1:6" ht="28.8">
      <c r="A37" s="23" t="s">
        <v>38</v>
      </c>
      <c r="B37" s="22" t="s">
        <v>7</v>
      </c>
      <c r="C37" s="4" t="s">
        <v>78</v>
      </c>
      <c r="D37" s="80"/>
    </row>
    <row r="38" spans="1:6">
      <c r="A38" s="74" t="s">
        <v>34</v>
      </c>
      <c r="B38" s="71" t="s">
        <v>29</v>
      </c>
      <c r="C38" s="4" t="s">
        <v>79</v>
      </c>
      <c r="D38" s="71" t="s">
        <v>77</v>
      </c>
    </row>
    <row r="39" spans="1:6">
      <c r="A39" s="75"/>
      <c r="B39" s="72"/>
      <c r="C39" s="4" t="s">
        <v>67</v>
      </c>
      <c r="D39" s="72"/>
    </row>
    <row r="40" spans="1:6">
      <c r="A40" s="75"/>
      <c r="B40" s="72"/>
      <c r="C40" s="4" t="s">
        <v>80</v>
      </c>
      <c r="D40" s="72"/>
    </row>
    <row r="41" spans="1:6">
      <c r="A41" s="75"/>
      <c r="B41" s="72"/>
      <c r="C41" s="4" t="s">
        <v>81</v>
      </c>
      <c r="D41" s="72"/>
    </row>
    <row r="42" spans="1:6">
      <c r="A42" s="76"/>
      <c r="B42" s="73"/>
      <c r="C42" s="4" t="s">
        <v>40</v>
      </c>
      <c r="D42" s="73"/>
    </row>
    <row r="43" spans="1:6">
      <c r="A43" s="78" t="s">
        <v>35</v>
      </c>
      <c r="B43" s="77" t="s">
        <v>29</v>
      </c>
      <c r="C43" s="21" t="s">
        <v>82</v>
      </c>
      <c r="D43" s="71" t="s">
        <v>77</v>
      </c>
    </row>
    <row r="44" spans="1:6">
      <c r="A44" s="78"/>
      <c r="B44" s="77"/>
      <c r="C44" s="21" t="s">
        <v>83</v>
      </c>
      <c r="D44" s="72"/>
    </row>
    <row r="45" spans="1:6">
      <c r="A45" s="78"/>
      <c r="B45" s="77"/>
      <c r="C45" s="21" t="s">
        <v>86</v>
      </c>
      <c r="D45" s="72"/>
    </row>
    <row r="46" spans="1:6">
      <c r="A46" s="78"/>
      <c r="B46" s="77"/>
      <c r="C46" s="21" t="s">
        <v>84</v>
      </c>
      <c r="D46" s="72"/>
    </row>
    <row r="47" spans="1:6">
      <c r="A47" s="78"/>
      <c r="B47" s="77"/>
      <c r="C47" s="21" t="s">
        <v>85</v>
      </c>
      <c r="D47" s="73"/>
    </row>
  </sheetData>
  <mergeCells count="12">
    <mergeCell ref="D36:D37"/>
    <mergeCell ref="A4:A5"/>
    <mergeCell ref="F21:F22"/>
    <mergeCell ref="B21:B22"/>
    <mergeCell ref="A21:A22"/>
    <mergeCell ref="C21:E21"/>
    <mergeCell ref="D38:D42"/>
    <mergeCell ref="B38:B42"/>
    <mergeCell ref="A38:A42"/>
    <mergeCell ref="D43:D47"/>
    <mergeCell ref="B43:B47"/>
    <mergeCell ref="A43:A47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1"/>
  <sheetViews>
    <sheetView topLeftCell="A7" zoomScale="70" zoomScaleNormal="70" workbookViewId="0">
      <selection activeCell="F16" sqref="F16:I16"/>
    </sheetView>
  </sheetViews>
  <sheetFormatPr baseColWidth="10" defaultRowHeight="14.4"/>
  <sheetData>
    <row r="1" spans="1:17">
      <c r="A1" s="37"/>
    </row>
    <row r="2" spans="1:17">
      <c r="A2" s="38"/>
    </row>
    <row r="3" spans="1:17">
      <c r="A3" s="37"/>
      <c r="B3" s="41"/>
      <c r="C3" s="60" t="s">
        <v>64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s="39"/>
      <c r="B4" s="42"/>
    </row>
    <row r="5" spans="1:17">
      <c r="A5" s="39"/>
      <c r="B5" s="42"/>
    </row>
    <row r="6" spans="1:17">
      <c r="A6" s="39"/>
      <c r="B6" s="42"/>
    </row>
    <row r="7" spans="1:17">
      <c r="A7" s="39"/>
      <c r="B7" s="42"/>
      <c r="E7" s="46" t="s">
        <v>41</v>
      </c>
      <c r="F7" s="46"/>
      <c r="G7" s="46"/>
      <c r="H7" s="46"/>
      <c r="I7" s="46"/>
    </row>
    <row r="8" spans="1:17">
      <c r="A8" s="39"/>
      <c r="B8" s="42"/>
      <c r="E8" s="45" t="s">
        <v>97</v>
      </c>
    </row>
    <row r="9" spans="1:17">
      <c r="A9" s="39"/>
      <c r="B9" s="42"/>
      <c r="F9" t="s">
        <v>54</v>
      </c>
      <c r="G9" t="s">
        <v>55</v>
      </c>
      <c r="H9" t="s">
        <v>56</v>
      </c>
      <c r="I9" t="s">
        <v>57</v>
      </c>
    </row>
    <row r="10" spans="1:17">
      <c r="A10" s="39"/>
      <c r="B10" s="42"/>
      <c r="E10">
        <v>2016</v>
      </c>
      <c r="F10" s="61">
        <v>548.505</v>
      </c>
      <c r="G10" s="61">
        <v>547.22799999999995</v>
      </c>
      <c r="H10" s="61">
        <v>548.51199999999994</v>
      </c>
      <c r="I10" s="61">
        <v>551.60699999999997</v>
      </c>
    </row>
    <row r="11" spans="1:17">
      <c r="A11" s="39"/>
      <c r="B11" s="42"/>
      <c r="E11">
        <v>2017</v>
      </c>
      <c r="F11" s="61">
        <v>556.04200000000003</v>
      </c>
      <c r="G11" s="61">
        <v>560.255</v>
      </c>
      <c r="H11" s="61">
        <v>564.14200000000005</v>
      </c>
      <c r="I11" s="61">
        <v>568.70799999999997</v>
      </c>
    </row>
    <row r="12" spans="1:17">
      <c r="A12" s="39"/>
      <c r="B12" s="42"/>
      <c r="E12">
        <v>2018</v>
      </c>
      <c r="F12" s="61">
        <v>569.47699999999998</v>
      </c>
      <c r="G12" s="61">
        <v>570.90300000000002</v>
      </c>
      <c r="H12" s="61">
        <v>572.87099999999998</v>
      </c>
      <c r="I12" s="61">
        <v>576.54200000000003</v>
      </c>
    </row>
    <row r="13" spans="1:17">
      <c r="A13" s="39"/>
      <c r="B13" s="42"/>
      <c r="E13">
        <v>2019</v>
      </c>
      <c r="F13" s="61">
        <v>581.22299999999996</v>
      </c>
      <c r="G13" s="61">
        <v>584.255</v>
      </c>
      <c r="H13" s="61">
        <v>584.95799999999997</v>
      </c>
      <c r="I13" s="61">
        <v>582.68299999999999</v>
      </c>
      <c r="J13" s="58"/>
    </row>
    <row r="14" spans="1:17">
      <c r="A14" s="39"/>
      <c r="B14" s="42"/>
      <c r="E14">
        <v>2020</v>
      </c>
      <c r="F14" s="61">
        <v>550.93299999999999</v>
      </c>
      <c r="G14" s="61">
        <v>476.29899999999998</v>
      </c>
      <c r="H14" s="61">
        <v>563.81500000000005</v>
      </c>
      <c r="I14" s="61">
        <v>558.654</v>
      </c>
      <c r="J14" s="58"/>
    </row>
    <row r="15" spans="1:17">
      <c r="A15" s="39"/>
      <c r="B15" s="42"/>
      <c r="E15">
        <v>2021</v>
      </c>
      <c r="F15" s="62">
        <v>559.10599999999999</v>
      </c>
      <c r="G15" s="62">
        <v>565.12</v>
      </c>
      <c r="H15" s="62">
        <v>583.83199999999999</v>
      </c>
      <c r="I15" s="62">
        <v>587.13800000000003</v>
      </c>
      <c r="J15" s="67"/>
    </row>
    <row r="16" spans="1:17">
      <c r="A16" s="39"/>
      <c r="B16" s="42"/>
      <c r="E16">
        <v>2022</v>
      </c>
      <c r="F16" s="62">
        <v>585.76400000000001</v>
      </c>
      <c r="G16" s="62">
        <v>588.64400000000001</v>
      </c>
      <c r="H16" s="62">
        <v>589.61900000000003</v>
      </c>
      <c r="I16" s="62">
        <v>590.34100000000001</v>
      </c>
      <c r="J16" s="67"/>
    </row>
    <row r="17" spans="1:10">
      <c r="A17" s="39"/>
      <c r="B17" s="42"/>
      <c r="F17" s="42"/>
      <c r="G17" s="42"/>
      <c r="H17" s="42"/>
      <c r="I17" s="43"/>
      <c r="J17" s="58"/>
    </row>
    <row r="18" spans="1:10">
      <c r="A18" s="39"/>
      <c r="B18" s="42"/>
      <c r="F18" t="s">
        <v>54</v>
      </c>
      <c r="G18" t="s">
        <v>55</v>
      </c>
      <c r="H18" t="s">
        <v>56</v>
      </c>
      <c r="I18" t="s">
        <v>57</v>
      </c>
      <c r="J18" s="58"/>
    </row>
    <row r="19" spans="1:10">
      <c r="A19" s="39"/>
      <c r="B19" s="42"/>
      <c r="E19">
        <v>2016</v>
      </c>
      <c r="F19" s="42">
        <f t="shared" ref="F19:F25" si="0">F10</f>
        <v>548.505</v>
      </c>
      <c r="G19" s="42">
        <f t="shared" ref="G19:I25" si="1">G10+F19</f>
        <v>1095.7329999999999</v>
      </c>
      <c r="H19" s="42">
        <f t="shared" si="1"/>
        <v>1644.2449999999999</v>
      </c>
      <c r="I19" s="42">
        <f t="shared" si="1"/>
        <v>2195.8519999999999</v>
      </c>
      <c r="J19" s="58"/>
    </row>
    <row r="20" spans="1:10">
      <c r="A20" s="39"/>
      <c r="B20" s="42"/>
      <c r="E20">
        <v>2017</v>
      </c>
      <c r="F20" s="42">
        <f t="shared" si="0"/>
        <v>556.04200000000003</v>
      </c>
      <c r="G20" s="42">
        <f t="shared" si="1"/>
        <v>1116.297</v>
      </c>
      <c r="H20" s="42">
        <f t="shared" si="1"/>
        <v>1680.4390000000001</v>
      </c>
      <c r="I20" s="42">
        <f t="shared" si="1"/>
        <v>2249.1469999999999</v>
      </c>
      <c r="J20" s="58"/>
    </row>
    <row r="21" spans="1:10">
      <c r="A21" s="39"/>
      <c r="B21" s="42"/>
      <c r="E21">
        <v>2018</v>
      </c>
      <c r="F21" s="42">
        <f t="shared" si="0"/>
        <v>569.47699999999998</v>
      </c>
      <c r="G21" s="42">
        <f t="shared" si="1"/>
        <v>1140.3800000000001</v>
      </c>
      <c r="H21" s="42">
        <f t="shared" si="1"/>
        <v>1713.2510000000002</v>
      </c>
      <c r="I21" s="42">
        <f t="shared" si="1"/>
        <v>2289.7930000000001</v>
      </c>
      <c r="J21" s="58"/>
    </row>
    <row r="22" spans="1:10">
      <c r="A22" s="39"/>
      <c r="B22" s="42"/>
      <c r="E22">
        <v>2019</v>
      </c>
      <c r="F22" s="42">
        <f t="shared" si="0"/>
        <v>581.22299999999996</v>
      </c>
      <c r="G22" s="42">
        <f t="shared" si="1"/>
        <v>1165.4780000000001</v>
      </c>
      <c r="H22" s="42">
        <f t="shared" si="1"/>
        <v>1750.4360000000001</v>
      </c>
      <c r="I22" s="42">
        <f t="shared" si="1"/>
        <v>2333.1190000000001</v>
      </c>
      <c r="J22" s="58"/>
    </row>
    <row r="23" spans="1:10">
      <c r="A23" s="39"/>
      <c r="B23" s="42"/>
      <c r="E23">
        <v>2020</v>
      </c>
      <c r="F23" s="42">
        <f t="shared" si="0"/>
        <v>550.93299999999999</v>
      </c>
      <c r="G23" s="42">
        <f t="shared" si="1"/>
        <v>1027.232</v>
      </c>
      <c r="H23" s="42">
        <f t="shared" si="1"/>
        <v>1591.047</v>
      </c>
      <c r="I23" s="42">
        <f t="shared" si="1"/>
        <v>2149.701</v>
      </c>
      <c r="J23" s="58"/>
    </row>
    <row r="24" spans="1:10">
      <c r="A24" s="39"/>
      <c r="B24" s="42"/>
      <c r="E24">
        <v>2021</v>
      </c>
      <c r="F24" s="42">
        <f t="shared" si="0"/>
        <v>559.10599999999999</v>
      </c>
      <c r="G24" s="42">
        <f t="shared" si="1"/>
        <v>1124.2260000000001</v>
      </c>
      <c r="H24" s="42">
        <f t="shared" si="1"/>
        <v>1708.058</v>
      </c>
      <c r="I24" s="42">
        <f t="shared" si="1"/>
        <v>2295.1959999999999</v>
      </c>
      <c r="J24" s="58"/>
    </row>
    <row r="25" spans="1:10">
      <c r="A25" s="39"/>
      <c r="B25" s="42"/>
      <c r="E25">
        <v>2022</v>
      </c>
      <c r="F25" s="42">
        <f t="shared" si="0"/>
        <v>585.76400000000001</v>
      </c>
      <c r="G25" s="42">
        <f t="shared" si="1"/>
        <v>1174.4079999999999</v>
      </c>
      <c r="H25" s="42">
        <f t="shared" si="1"/>
        <v>1764.027</v>
      </c>
      <c r="I25" s="42">
        <f t="shared" si="1"/>
        <v>2354.3679999999999</v>
      </c>
      <c r="J25" s="58"/>
    </row>
    <row r="26" spans="1:10">
      <c r="A26" s="39"/>
      <c r="B26" s="42"/>
    </row>
    <row r="27" spans="1:10">
      <c r="A27" s="39"/>
      <c r="B27" s="42"/>
      <c r="E27" s="46" t="s">
        <v>60</v>
      </c>
      <c r="F27" s="46"/>
      <c r="G27" s="46"/>
      <c r="H27" s="46"/>
      <c r="I27" s="46"/>
    </row>
    <row r="28" spans="1:10">
      <c r="A28" s="39"/>
      <c r="B28" s="42"/>
      <c r="E28" s="45" t="s">
        <v>97</v>
      </c>
      <c r="F28" t="s">
        <v>54</v>
      </c>
      <c r="G28" t="s">
        <v>55</v>
      </c>
      <c r="H28" t="s">
        <v>56</v>
      </c>
      <c r="I28" t="s">
        <v>57</v>
      </c>
    </row>
    <row r="29" spans="1:10">
      <c r="A29" s="39"/>
      <c r="B29" s="42"/>
      <c r="E29">
        <v>2016</v>
      </c>
      <c r="F29" s="42"/>
      <c r="G29" s="47">
        <f t="shared" ref="G29:I35" si="2">G10/F10-1</f>
        <v>-2.3281465073244911E-3</v>
      </c>
      <c r="H29" s="47">
        <f t="shared" si="2"/>
        <v>2.3463711652180752E-3</v>
      </c>
      <c r="I29" s="47">
        <f t="shared" si="2"/>
        <v>5.642538358322291E-3</v>
      </c>
    </row>
    <row r="30" spans="1:10">
      <c r="A30" s="39"/>
      <c r="B30" s="42"/>
      <c r="E30">
        <v>2017</v>
      </c>
      <c r="F30" s="47">
        <f t="shared" ref="F30:F35" si="3">F11/I10-1</f>
        <v>8.040144523184134E-3</v>
      </c>
      <c r="G30" s="47">
        <f t="shared" si="2"/>
        <v>7.5767657838796687E-3</v>
      </c>
      <c r="H30" s="47">
        <f t="shared" si="2"/>
        <v>6.9379122006945071E-3</v>
      </c>
      <c r="I30" s="47">
        <f t="shared" si="2"/>
        <v>8.0937069035809106E-3</v>
      </c>
    </row>
    <row r="31" spans="1:10">
      <c r="A31" s="39"/>
      <c r="B31" s="42"/>
      <c r="E31">
        <v>2018</v>
      </c>
      <c r="F31" s="47">
        <f t="shared" si="3"/>
        <v>1.3521877659536941E-3</v>
      </c>
      <c r="G31" s="47">
        <f t="shared" si="2"/>
        <v>2.5040519634682568E-3</v>
      </c>
      <c r="H31" s="47">
        <f t="shared" si="2"/>
        <v>3.4471705350995752E-3</v>
      </c>
      <c r="I31" s="47">
        <f t="shared" si="2"/>
        <v>6.408074418150056E-3</v>
      </c>
    </row>
    <row r="32" spans="1:10">
      <c r="A32" s="39"/>
      <c r="B32" s="42"/>
      <c r="E32">
        <v>2019</v>
      </c>
      <c r="F32" s="47">
        <f t="shared" si="3"/>
        <v>8.1190962670540934E-3</v>
      </c>
      <c r="G32" s="47">
        <f t="shared" si="2"/>
        <v>5.2165864048738797E-3</v>
      </c>
      <c r="H32" s="47">
        <f t="shared" si="2"/>
        <v>1.2032417352012548E-3</v>
      </c>
      <c r="I32" s="47">
        <f t="shared" si="2"/>
        <v>-3.889168111214758E-3</v>
      </c>
    </row>
    <row r="33" spans="1:9">
      <c r="A33" s="39"/>
      <c r="B33" s="42"/>
      <c r="E33">
        <v>2020</v>
      </c>
      <c r="F33" s="47">
        <f t="shared" si="3"/>
        <v>-5.4489319235330402E-2</v>
      </c>
      <c r="G33" s="47">
        <f t="shared" si="2"/>
        <v>-0.13546837818754731</v>
      </c>
      <c r="H33" s="47">
        <f t="shared" si="2"/>
        <v>0.18374172526081334</v>
      </c>
      <c r="I33" s="47">
        <f t="shared" si="2"/>
        <v>-9.153711767157735E-3</v>
      </c>
    </row>
    <row r="34" spans="1:9">
      <c r="A34" s="39"/>
      <c r="B34" s="42"/>
      <c r="E34">
        <v>2021</v>
      </c>
      <c r="F34" s="47">
        <f t="shared" si="3"/>
        <v>8.0908755687780776E-4</v>
      </c>
      <c r="G34" s="47">
        <f t="shared" si="2"/>
        <v>1.0756457630574534E-2</v>
      </c>
      <c r="H34" s="47">
        <f t="shared" si="2"/>
        <v>3.3111551528878902E-2</v>
      </c>
      <c r="I34" s="47">
        <f t="shared" si="2"/>
        <v>5.6625878677427632E-3</v>
      </c>
    </row>
    <row r="35" spans="1:9">
      <c r="A35" s="39"/>
      <c r="B35" s="42"/>
      <c r="E35">
        <v>2022</v>
      </c>
      <c r="F35" s="47">
        <f t="shared" si="3"/>
        <v>-2.3401653444335979E-3</v>
      </c>
      <c r="G35" s="47">
        <f t="shared" si="2"/>
        <v>4.9166558545763461E-3</v>
      </c>
      <c r="H35" s="47">
        <f t="shared" si="2"/>
        <v>1.6563491685976928E-3</v>
      </c>
      <c r="I35" s="47">
        <f t="shared" si="2"/>
        <v>1.2245195626328087E-3</v>
      </c>
    </row>
    <row r="36" spans="1:9">
      <c r="A36" s="39"/>
      <c r="B36" s="42"/>
    </row>
    <row r="37" spans="1:9">
      <c r="A37" s="39"/>
      <c r="B37" s="42"/>
      <c r="E37" s="46" t="s">
        <v>61</v>
      </c>
      <c r="F37" s="46"/>
      <c r="G37" s="46"/>
      <c r="H37" s="46"/>
      <c r="I37" s="46"/>
    </row>
    <row r="38" spans="1:9">
      <c r="A38" s="39"/>
      <c r="B38" s="42"/>
      <c r="E38" s="45" t="s">
        <v>97</v>
      </c>
      <c r="F38" t="s">
        <v>54</v>
      </c>
      <c r="G38" t="s">
        <v>55</v>
      </c>
      <c r="H38" t="s">
        <v>56</v>
      </c>
      <c r="I38" t="s">
        <v>57</v>
      </c>
    </row>
    <row r="39" spans="1:9">
      <c r="A39" s="39"/>
      <c r="B39" s="42"/>
      <c r="E39">
        <v>2016</v>
      </c>
      <c r="F39" s="42"/>
      <c r="G39" s="42"/>
      <c r="H39" s="42"/>
      <c r="I39" s="42"/>
    </row>
    <row r="40" spans="1:9">
      <c r="A40" s="39"/>
      <c r="B40" s="42"/>
      <c r="E40">
        <v>2017</v>
      </c>
      <c r="F40" s="47">
        <f t="shared" ref="F40:I42" si="4">F20/F19-1</f>
        <v>1.3740986864294813E-2</v>
      </c>
      <c r="G40" s="47">
        <f t="shared" si="4"/>
        <v>1.8767345694617354E-2</v>
      </c>
      <c r="H40" s="47">
        <f t="shared" si="4"/>
        <v>2.2012534628355285E-2</v>
      </c>
      <c r="I40" s="47">
        <f t="shared" si="4"/>
        <v>2.4270761417436226E-2</v>
      </c>
    </row>
    <row r="41" spans="1:9">
      <c r="A41" s="39"/>
      <c r="B41" s="42"/>
      <c r="E41">
        <v>2018</v>
      </c>
      <c r="F41" s="47">
        <f t="shared" si="4"/>
        <v>2.4161843889490164E-2</v>
      </c>
      <c r="G41" s="47">
        <f t="shared" si="4"/>
        <v>2.1574007634169057E-2</v>
      </c>
      <c r="H41" s="47">
        <f t="shared" si="4"/>
        <v>1.952585009036345E-2</v>
      </c>
      <c r="I41" s="47">
        <f t="shared" si="4"/>
        <v>1.8071740086352817E-2</v>
      </c>
    </row>
    <row r="42" spans="1:9">
      <c r="A42" s="39"/>
      <c r="B42" s="42"/>
      <c r="E42">
        <v>2019</v>
      </c>
      <c r="F42" s="47">
        <f t="shared" si="4"/>
        <v>2.0625942750980286E-2</v>
      </c>
      <c r="G42" s="47">
        <f t="shared" si="4"/>
        <v>2.2008453322576615E-2</v>
      </c>
      <c r="H42" s="47">
        <f t="shared" si="4"/>
        <v>2.1704350384152749E-2</v>
      </c>
      <c r="I42" s="47">
        <f t="shared" si="4"/>
        <v>1.8921361013855886E-2</v>
      </c>
    </row>
    <row r="43" spans="1:9">
      <c r="A43" s="39"/>
      <c r="B43" s="42"/>
      <c r="E43">
        <v>2020</v>
      </c>
      <c r="F43" s="47">
        <f t="shared" ref="F43:I45" si="5">F23/F22-1</f>
        <v>-5.2114248747898717E-2</v>
      </c>
      <c r="G43" s="47">
        <f t="shared" si="5"/>
        <v>-0.11861742563995215</v>
      </c>
      <c r="H43" s="47">
        <f t="shared" si="5"/>
        <v>-9.1056742434456384E-2</v>
      </c>
      <c r="I43" s="47">
        <f>I23/I22-1</f>
        <v>-7.8614935629087168E-2</v>
      </c>
    </row>
    <row r="44" spans="1:9">
      <c r="A44" s="39"/>
      <c r="B44" s="42"/>
      <c r="E44">
        <v>2021</v>
      </c>
      <c r="F44" s="47">
        <f t="shared" si="5"/>
        <v>1.483483472581959E-2</v>
      </c>
      <c r="G44" s="47">
        <f t="shared" si="5"/>
        <v>9.4422681536400876E-2</v>
      </c>
      <c r="H44" s="47">
        <f t="shared" si="5"/>
        <v>7.3543396266735117E-2</v>
      </c>
      <c r="I44" s="47">
        <f t="shared" si="5"/>
        <v>6.7681505474482151E-2</v>
      </c>
    </row>
    <row r="45" spans="1:9">
      <c r="A45" s="39"/>
      <c r="B45" s="42"/>
      <c r="E45">
        <v>2022</v>
      </c>
      <c r="F45" s="47">
        <f>F25/F24-1</f>
        <v>4.7679688645802409E-2</v>
      </c>
      <c r="G45" s="47">
        <f t="shared" si="5"/>
        <v>4.4636932431735055E-2</v>
      </c>
      <c r="H45" s="47">
        <f t="shared" si="5"/>
        <v>3.2767622645132777E-2</v>
      </c>
      <c r="I45" s="47">
        <f t="shared" si="5"/>
        <v>2.5780804776585509E-2</v>
      </c>
    </row>
    <row r="46" spans="1:9">
      <c r="A46" s="39"/>
      <c r="B46" s="42"/>
    </row>
    <row r="47" spans="1:9">
      <c r="A47" s="39"/>
      <c r="B47" s="42"/>
    </row>
    <row r="48" spans="1:9">
      <c r="A48" s="39"/>
      <c r="B48" s="42"/>
    </row>
    <row r="49" spans="1:2">
      <c r="A49" s="39"/>
      <c r="B49" s="42"/>
    </row>
    <row r="50" spans="1:2">
      <c r="A50" s="39"/>
      <c r="B50" s="42"/>
    </row>
    <row r="51" spans="1:2">
      <c r="A51" s="39"/>
      <c r="B51" s="42"/>
    </row>
    <row r="52" spans="1:2">
      <c r="A52" s="39"/>
      <c r="B52" s="42"/>
    </row>
    <row r="53" spans="1:2">
      <c r="A53" s="39"/>
      <c r="B53" s="42"/>
    </row>
    <row r="54" spans="1:2">
      <c r="A54" s="39"/>
      <c r="B54" s="42"/>
    </row>
    <row r="55" spans="1:2">
      <c r="A55" s="39"/>
      <c r="B55" s="42"/>
    </row>
    <row r="56" spans="1:2">
      <c r="A56" s="39"/>
      <c r="B56" s="42"/>
    </row>
    <row r="57" spans="1:2">
      <c r="A57" s="39"/>
      <c r="B57" s="42"/>
    </row>
    <row r="58" spans="1:2">
      <c r="A58" s="39"/>
      <c r="B58" s="42"/>
    </row>
    <row r="59" spans="1:2">
      <c r="A59" s="39"/>
      <c r="B59" s="42"/>
    </row>
    <row r="60" spans="1:2">
      <c r="A60" s="39"/>
      <c r="B60" s="42"/>
    </row>
    <row r="61" spans="1:2">
      <c r="A61" s="39"/>
      <c r="B61" s="42"/>
    </row>
    <row r="62" spans="1:2">
      <c r="A62" s="39"/>
      <c r="B62" s="42"/>
    </row>
    <row r="63" spans="1:2">
      <c r="A63" s="39"/>
      <c r="B63" s="42"/>
    </row>
    <row r="64" spans="1:2">
      <c r="A64" s="39"/>
      <c r="B64" s="42"/>
    </row>
    <row r="65" spans="1:2">
      <c r="A65" s="39"/>
      <c r="B65" s="42"/>
    </row>
    <row r="66" spans="1:2">
      <c r="A66" s="39"/>
      <c r="B66" s="42"/>
    </row>
    <row r="67" spans="1:2">
      <c r="A67" s="39"/>
      <c r="B67" s="42"/>
    </row>
    <row r="68" spans="1:2">
      <c r="A68" s="39"/>
      <c r="B68" s="42"/>
    </row>
    <row r="69" spans="1:2">
      <c r="A69" s="39"/>
      <c r="B69" s="42"/>
    </row>
    <row r="70" spans="1:2">
      <c r="A70" s="39"/>
      <c r="B70" s="42"/>
    </row>
    <row r="71" spans="1:2">
      <c r="A71" s="39"/>
      <c r="B71" s="42"/>
    </row>
    <row r="72" spans="1:2">
      <c r="A72" s="39"/>
      <c r="B72" s="42"/>
    </row>
    <row r="73" spans="1:2">
      <c r="A73" s="39"/>
      <c r="B73" s="42"/>
    </row>
    <row r="74" spans="1:2">
      <c r="A74" s="39"/>
      <c r="B74" s="42"/>
    </row>
    <row r="75" spans="1:2">
      <c r="A75" s="39"/>
      <c r="B75" s="42"/>
    </row>
    <row r="76" spans="1:2">
      <c r="A76" s="39"/>
      <c r="B76" s="42"/>
    </row>
    <row r="77" spans="1:2">
      <c r="A77" s="39"/>
      <c r="B77" s="42"/>
    </row>
    <row r="78" spans="1:2">
      <c r="A78" s="39"/>
      <c r="B78" s="42"/>
    </row>
    <row r="79" spans="1:2">
      <c r="A79" s="39"/>
      <c r="B79" s="42"/>
    </row>
    <row r="80" spans="1:2">
      <c r="A80" s="39"/>
      <c r="B80" s="42"/>
    </row>
    <row r="81" spans="1:2">
      <c r="A81" s="39"/>
      <c r="B81" s="42"/>
    </row>
    <row r="82" spans="1:2">
      <c r="A82" s="39"/>
      <c r="B82" s="42"/>
    </row>
    <row r="83" spans="1:2">
      <c r="A83" s="39"/>
      <c r="B83" s="42"/>
    </row>
    <row r="84" spans="1:2">
      <c r="A84" s="39"/>
      <c r="B84" s="42"/>
    </row>
    <row r="85" spans="1:2">
      <c r="A85" s="39"/>
      <c r="B85" s="42"/>
    </row>
    <row r="86" spans="1:2">
      <c r="A86" s="39"/>
      <c r="B86" s="42"/>
    </row>
    <row r="87" spans="1:2">
      <c r="A87" s="39"/>
      <c r="B87" s="42"/>
    </row>
    <row r="88" spans="1:2">
      <c r="A88" s="39"/>
      <c r="B88" s="42"/>
    </row>
    <row r="89" spans="1:2">
      <c r="A89" s="39"/>
      <c r="B89" s="42"/>
    </row>
    <row r="90" spans="1:2">
      <c r="A90" s="39"/>
      <c r="B90" s="42"/>
    </row>
    <row r="91" spans="1:2">
      <c r="A91" s="39"/>
      <c r="B91" s="42"/>
    </row>
    <row r="92" spans="1:2">
      <c r="A92" s="39"/>
      <c r="B92" s="42"/>
    </row>
    <row r="93" spans="1:2">
      <c r="A93" s="39"/>
      <c r="B93" s="42"/>
    </row>
    <row r="94" spans="1:2">
      <c r="A94" s="39"/>
      <c r="B94" s="42"/>
    </row>
    <row r="95" spans="1:2">
      <c r="A95" s="39"/>
      <c r="B95" s="42"/>
    </row>
    <row r="96" spans="1:2">
      <c r="A96" s="39"/>
      <c r="B96" s="42"/>
    </row>
    <row r="97" spans="1:2">
      <c r="A97" s="39"/>
      <c r="B97" s="42"/>
    </row>
    <row r="98" spans="1:2">
      <c r="A98" s="39"/>
      <c r="B98" s="42"/>
    </row>
    <row r="99" spans="1:2">
      <c r="A99" s="39"/>
      <c r="B99" s="42"/>
    </row>
    <row r="100" spans="1:2">
      <c r="A100" s="39"/>
      <c r="B100" s="42"/>
    </row>
    <row r="101" spans="1:2">
      <c r="A101" s="39"/>
      <c r="B101" s="42"/>
    </row>
    <row r="102" spans="1:2">
      <c r="A102" s="39"/>
      <c r="B102" s="42"/>
    </row>
    <row r="103" spans="1:2">
      <c r="A103" s="39"/>
      <c r="B103" s="42"/>
    </row>
    <row r="104" spans="1:2">
      <c r="A104" s="39"/>
      <c r="B104" s="42"/>
    </row>
    <row r="105" spans="1:2">
      <c r="A105" s="39"/>
      <c r="B105" s="42"/>
    </row>
    <row r="106" spans="1:2">
      <c r="A106" s="39"/>
      <c r="B106" s="42"/>
    </row>
    <row r="107" spans="1:2">
      <c r="A107" s="39"/>
      <c r="B107" s="42"/>
    </row>
    <row r="108" spans="1:2">
      <c r="A108" s="39"/>
      <c r="B108" s="42"/>
    </row>
    <row r="109" spans="1:2">
      <c r="A109" s="39"/>
      <c r="B109" s="42"/>
    </row>
    <row r="110" spans="1:2">
      <c r="A110" s="39"/>
      <c r="B110" s="42"/>
    </row>
    <row r="111" spans="1:2">
      <c r="A111" s="39"/>
      <c r="B111" s="42"/>
    </row>
    <row r="112" spans="1:2">
      <c r="A112" s="39"/>
      <c r="B112" s="42"/>
    </row>
    <row r="113" spans="1:2">
      <c r="A113" s="39"/>
      <c r="B113" s="42"/>
    </row>
    <row r="114" spans="1:2">
      <c r="A114" s="39"/>
      <c r="B114" s="42"/>
    </row>
    <row r="115" spans="1:2">
      <c r="A115" s="39"/>
      <c r="B115" s="42"/>
    </row>
    <row r="116" spans="1:2">
      <c r="A116" s="39"/>
      <c r="B116" s="42"/>
    </row>
    <row r="117" spans="1:2">
      <c r="A117" s="39"/>
      <c r="B117" s="42"/>
    </row>
    <row r="118" spans="1:2">
      <c r="A118" s="39"/>
      <c r="B118" s="42"/>
    </row>
    <row r="119" spans="1:2">
      <c r="A119" s="39"/>
      <c r="B119" s="42"/>
    </row>
    <row r="120" spans="1:2">
      <c r="A120" s="39"/>
      <c r="B120" s="42"/>
    </row>
    <row r="121" spans="1:2">
      <c r="A121" s="39"/>
      <c r="B121" s="42"/>
    </row>
    <row r="122" spans="1:2">
      <c r="A122" s="40"/>
      <c r="B122" s="43"/>
    </row>
    <row r="123" spans="1:2">
      <c r="A123" s="40"/>
      <c r="B123" s="43"/>
    </row>
    <row r="124" spans="1:2">
      <c r="A124" s="40"/>
      <c r="B124" s="43"/>
    </row>
    <row r="125" spans="1:2">
      <c r="A125" s="40"/>
      <c r="B125" s="43"/>
    </row>
    <row r="126" spans="1:2">
      <c r="A126" s="40"/>
      <c r="B126" s="43"/>
    </row>
    <row r="127" spans="1:2">
      <c r="A127" s="40"/>
      <c r="B127" s="43"/>
    </row>
    <row r="128" spans="1:2">
      <c r="A128" s="40"/>
      <c r="B128" s="43"/>
    </row>
    <row r="129" spans="1:2">
      <c r="A129" s="40"/>
      <c r="B129" s="43"/>
    </row>
    <row r="130" spans="1:2">
      <c r="A130" s="40"/>
      <c r="B130" s="43"/>
    </row>
    <row r="131" spans="1:2">
      <c r="A131" s="40"/>
      <c r="B131" s="43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6"/>
  <sheetViews>
    <sheetView topLeftCell="A22" zoomScale="70" zoomScaleNormal="70" workbookViewId="0">
      <selection activeCell="R24" sqref="R24"/>
    </sheetView>
  </sheetViews>
  <sheetFormatPr baseColWidth="10" defaultRowHeight="14.4"/>
  <cols>
    <col min="4" max="4" width="27.88671875" customWidth="1"/>
  </cols>
  <sheetData>
    <row r="1" spans="1:17" ht="15.6">
      <c r="A1" s="48"/>
      <c r="B1" s="48"/>
    </row>
    <row r="2" spans="1:17" ht="15.6">
      <c r="A2" s="49"/>
      <c r="B2" s="50"/>
      <c r="D2" s="63" t="s">
        <v>65</v>
      </c>
    </row>
    <row r="3" spans="1:17" ht="15.6">
      <c r="A3" s="49"/>
      <c r="B3" s="50"/>
      <c r="D3" s="64" t="s">
        <v>66</v>
      </c>
    </row>
    <row r="4" spans="1:17" ht="21">
      <c r="A4" s="51"/>
      <c r="B4" s="50"/>
      <c r="E4" s="60" t="s">
        <v>96</v>
      </c>
    </row>
    <row r="5" spans="1:17">
      <c r="A5" s="52"/>
      <c r="B5" s="53"/>
    </row>
    <row r="6" spans="1:17" ht="15.6">
      <c r="A6" s="54"/>
      <c r="B6" s="91"/>
    </row>
    <row r="7" spans="1:17" ht="15.6">
      <c r="A7" s="55"/>
      <c r="B7" s="91"/>
    </row>
    <row r="8" spans="1:17" ht="15.6">
      <c r="A8" s="55"/>
      <c r="B8" s="91"/>
    </row>
    <row r="9" spans="1:17" ht="15.6">
      <c r="A9" s="55"/>
      <c r="B9" s="90"/>
    </row>
    <row r="10" spans="1:17" ht="15.6">
      <c r="A10" s="54"/>
      <c r="B10" s="90"/>
      <c r="E10" t="s">
        <v>59</v>
      </c>
    </row>
    <row r="11" spans="1:17" ht="15.6">
      <c r="A11" s="54"/>
      <c r="B11" s="90"/>
    </row>
    <row r="12" spans="1:17">
      <c r="A12" s="56"/>
      <c r="B12" s="57"/>
      <c r="F12" t="s">
        <v>42</v>
      </c>
      <c r="G12" t="s">
        <v>43</v>
      </c>
      <c r="H12" t="s">
        <v>44</v>
      </c>
      <c r="I12" t="s">
        <v>45</v>
      </c>
      <c r="J12" t="s">
        <v>46</v>
      </c>
      <c r="K12" t="s">
        <v>47</v>
      </c>
      <c r="L12" t="s">
        <v>48</v>
      </c>
      <c r="M12" t="s">
        <v>49</v>
      </c>
      <c r="N12" t="s">
        <v>50</v>
      </c>
      <c r="O12" t="s">
        <v>51</v>
      </c>
      <c r="P12" t="s">
        <v>52</v>
      </c>
      <c r="Q12" t="s">
        <v>53</v>
      </c>
    </row>
    <row r="13" spans="1:17">
      <c r="A13" s="56"/>
      <c r="B13" s="57"/>
      <c r="E13">
        <v>2016</v>
      </c>
      <c r="F13" s="59">
        <v>46960.886641999998</v>
      </c>
      <c r="G13" s="59">
        <v>46654.790866000003</v>
      </c>
      <c r="H13" s="59">
        <v>47071.930219000002</v>
      </c>
      <c r="I13" s="59">
        <v>47217.017678999997</v>
      </c>
      <c r="J13" s="59">
        <v>46973.338542999998</v>
      </c>
      <c r="K13" s="59">
        <v>46990.448571000001</v>
      </c>
      <c r="L13" s="59">
        <v>46501.725754999999</v>
      </c>
      <c r="M13" s="59">
        <v>46766.656254000001</v>
      </c>
      <c r="N13" s="59">
        <v>46988.818012000003</v>
      </c>
      <c r="O13" s="59">
        <v>47401.499346999997</v>
      </c>
      <c r="P13" s="59">
        <v>47330.324207999998</v>
      </c>
      <c r="Q13" s="59">
        <v>47445.262579000002</v>
      </c>
    </row>
    <row r="14" spans="1:17">
      <c r="A14" s="56"/>
      <c r="B14" s="57"/>
      <c r="E14">
        <v>2017</v>
      </c>
      <c r="F14" s="59">
        <v>47697.313988000002</v>
      </c>
      <c r="G14" s="59">
        <v>47376.330319000001</v>
      </c>
      <c r="H14" s="59">
        <v>47260.499220999998</v>
      </c>
      <c r="I14" s="59">
        <v>47282.340682000002</v>
      </c>
      <c r="J14" s="59">
        <v>47852.030637999997</v>
      </c>
      <c r="K14" s="59">
        <v>47787.658947000004</v>
      </c>
      <c r="L14" s="59">
        <v>47802.715500999999</v>
      </c>
      <c r="M14" s="59">
        <v>47700.648628000003</v>
      </c>
      <c r="N14" s="59">
        <v>48260.253231000002</v>
      </c>
      <c r="O14" s="59">
        <v>47105.303869000003</v>
      </c>
      <c r="P14" s="59">
        <v>48349.739211</v>
      </c>
      <c r="Q14" s="59">
        <v>47919.254905000002</v>
      </c>
    </row>
    <row r="15" spans="1:17">
      <c r="A15" s="56"/>
      <c r="B15" s="57"/>
      <c r="E15">
        <v>2018</v>
      </c>
      <c r="F15" s="59">
        <v>46999.934859000001</v>
      </c>
      <c r="G15" s="59">
        <v>48677.33539</v>
      </c>
      <c r="H15" s="59">
        <v>48324.535172999997</v>
      </c>
      <c r="I15" s="59">
        <v>47375.293502</v>
      </c>
      <c r="J15" s="59">
        <v>47756.389134999998</v>
      </c>
      <c r="K15" s="59">
        <v>47620.002231999999</v>
      </c>
      <c r="L15" s="59">
        <v>47521.928273999998</v>
      </c>
      <c r="M15" s="59">
        <v>47848.759728999998</v>
      </c>
      <c r="N15" s="59">
        <v>47227.700207000002</v>
      </c>
      <c r="O15" s="59">
        <v>47615.297672000001</v>
      </c>
      <c r="P15" s="59">
        <v>47663.569039000002</v>
      </c>
      <c r="Q15" s="59">
        <v>46924.582219999997</v>
      </c>
    </row>
    <row r="16" spans="1:17">
      <c r="A16" s="56"/>
      <c r="B16" s="57"/>
      <c r="E16">
        <v>2019</v>
      </c>
      <c r="F16" s="68">
        <v>47899.207519140502</v>
      </c>
      <c r="G16" s="68">
        <v>47655.728827541301</v>
      </c>
      <c r="H16" s="68">
        <v>47637.059007258496</v>
      </c>
      <c r="I16" s="68">
        <v>47889.968464408899</v>
      </c>
      <c r="J16" s="68">
        <v>47978.466136401999</v>
      </c>
      <c r="K16" s="68">
        <v>47579.856212851402</v>
      </c>
      <c r="L16" s="68">
        <v>47734.853747232999</v>
      </c>
      <c r="M16" s="68">
        <v>47869.717494946599</v>
      </c>
      <c r="N16" s="68">
        <v>47671.266352472398</v>
      </c>
      <c r="O16" s="68">
        <v>47667.876309396503</v>
      </c>
      <c r="P16" s="68">
        <v>48201.721251887597</v>
      </c>
      <c r="Q16" s="68">
        <v>48238.276085456302</v>
      </c>
    </row>
    <row r="17" spans="1:17">
      <c r="A17" s="56"/>
      <c r="B17" s="57"/>
      <c r="E17">
        <v>2020</v>
      </c>
      <c r="F17" s="70">
        <v>47505.071993300102</v>
      </c>
      <c r="G17" s="70">
        <v>47685.089208999598</v>
      </c>
      <c r="H17" s="70">
        <v>41114.945719704301</v>
      </c>
      <c r="I17" s="70">
        <v>32325.491671302902</v>
      </c>
      <c r="J17" s="70">
        <v>45085.091350700102</v>
      </c>
      <c r="K17" s="70">
        <v>49595.750156344802</v>
      </c>
      <c r="L17" s="70">
        <v>49385.981210964703</v>
      </c>
      <c r="M17" s="70">
        <v>50882.852779782501</v>
      </c>
      <c r="N17" s="70">
        <v>48673.931589680498</v>
      </c>
      <c r="O17" s="70">
        <v>50379.160857409799</v>
      </c>
      <c r="P17" s="70">
        <v>41297.636424485201</v>
      </c>
      <c r="Q17" s="70">
        <v>50633.568286588299</v>
      </c>
    </row>
    <row r="18" spans="1:17">
      <c r="A18" s="56"/>
      <c r="B18" s="57"/>
      <c r="E18">
        <v>2021</v>
      </c>
      <c r="F18" s="70">
        <v>48441.589936747303</v>
      </c>
      <c r="G18" s="70">
        <v>48445.464166327401</v>
      </c>
      <c r="H18" s="70">
        <v>48337.7786078106</v>
      </c>
      <c r="I18" s="70">
        <v>43828.269627608497</v>
      </c>
      <c r="J18" s="70">
        <v>48630.239960160099</v>
      </c>
      <c r="K18" s="70">
        <v>48902.871544171903</v>
      </c>
      <c r="L18" s="70">
        <v>48533.572846527502</v>
      </c>
      <c r="M18" s="70">
        <v>48166.672928227301</v>
      </c>
      <c r="N18" s="70">
        <v>48211.500301175904</v>
      </c>
      <c r="O18" s="70">
        <v>48345.842660946597</v>
      </c>
      <c r="P18" s="70">
        <v>48418.853988910101</v>
      </c>
      <c r="Q18" s="70">
        <v>48041.657636981603</v>
      </c>
    </row>
    <row r="19" spans="1:17">
      <c r="A19" s="56"/>
      <c r="B19" s="57"/>
      <c r="E19">
        <v>2022</v>
      </c>
      <c r="F19" s="70">
        <v>47719.946632766303</v>
      </c>
      <c r="G19" s="70">
        <v>47506.225687930702</v>
      </c>
      <c r="H19" s="70">
        <v>46887.836284962301</v>
      </c>
      <c r="I19" s="70">
        <v>46775.821960133697</v>
      </c>
      <c r="J19" s="70">
        <v>46732.317758550598</v>
      </c>
      <c r="K19" s="70">
        <v>46774.305862527901</v>
      </c>
      <c r="L19" s="70">
        <v>46308.085472720399</v>
      </c>
      <c r="M19" s="70">
        <v>46359.317791503701</v>
      </c>
      <c r="N19" s="70">
        <v>46961.592591496097</v>
      </c>
      <c r="O19" s="70">
        <v>45654.022098208399</v>
      </c>
      <c r="P19" s="70">
        <v>45926.961306687503</v>
      </c>
      <c r="Q19" s="70">
        <v>45350.752027772302</v>
      </c>
    </row>
    <row r="20" spans="1:17">
      <c r="A20" s="56"/>
      <c r="B20" s="57"/>
    </row>
    <row r="21" spans="1:17">
      <c r="A21" s="56"/>
      <c r="B21" s="57"/>
      <c r="E21" t="s">
        <v>59</v>
      </c>
    </row>
    <row r="22" spans="1:17">
      <c r="A22" s="56"/>
      <c r="B22" s="57"/>
    </row>
    <row r="23" spans="1:17">
      <c r="A23" s="56"/>
      <c r="B23" s="57"/>
      <c r="F23" t="s">
        <v>54</v>
      </c>
      <c r="G23" t="s">
        <v>55</v>
      </c>
      <c r="H23" t="s">
        <v>56</v>
      </c>
      <c r="I23" t="s">
        <v>57</v>
      </c>
      <c r="J23" s="57"/>
      <c r="K23" s="57"/>
      <c r="L23" s="57"/>
      <c r="M23" s="57"/>
      <c r="N23" s="57"/>
      <c r="O23" s="57"/>
      <c r="P23" s="57"/>
      <c r="Q23" s="57"/>
    </row>
    <row r="24" spans="1:17">
      <c r="A24" s="56"/>
      <c r="B24" s="57"/>
      <c r="E24">
        <v>2016</v>
      </c>
      <c r="F24" s="57">
        <f t="shared" ref="F24:F30" si="0">F13+G13+H13</f>
        <v>140687.607727</v>
      </c>
      <c r="G24" s="57">
        <f t="shared" ref="G24:G30" si="1">SUM(I13:K13)</f>
        <v>141180.80479299999</v>
      </c>
      <c r="H24" s="57">
        <f t="shared" ref="H24:H30" si="2">SUM(L13:N13)</f>
        <v>140257.200021</v>
      </c>
      <c r="I24" s="57">
        <f t="shared" ref="I24:I30" si="3">SUM(O13:Q13)</f>
        <v>142177.08613399998</v>
      </c>
      <c r="J24" s="57"/>
      <c r="K24" s="57"/>
      <c r="L24" s="57"/>
      <c r="M24" s="57"/>
      <c r="N24" s="57"/>
      <c r="O24" s="57"/>
      <c r="P24" s="57"/>
      <c r="Q24" s="57"/>
    </row>
    <row r="25" spans="1:17">
      <c r="A25" s="56"/>
      <c r="B25" s="57"/>
      <c r="E25">
        <v>2017</v>
      </c>
      <c r="F25" s="57">
        <f t="shared" si="0"/>
        <v>142334.14352800002</v>
      </c>
      <c r="G25" s="57">
        <f t="shared" si="1"/>
        <v>142922.03026700002</v>
      </c>
      <c r="H25" s="57">
        <f t="shared" si="2"/>
        <v>143763.61736</v>
      </c>
      <c r="I25" s="57">
        <f t="shared" si="3"/>
        <v>143374.29798500001</v>
      </c>
      <c r="J25" s="57"/>
      <c r="K25" s="57"/>
      <c r="L25" s="57"/>
      <c r="M25" s="57"/>
      <c r="N25" s="57"/>
      <c r="O25" s="57"/>
      <c r="P25" s="57"/>
      <c r="Q25" s="57"/>
    </row>
    <row r="26" spans="1:17">
      <c r="A26" s="56"/>
      <c r="B26" s="57"/>
      <c r="E26">
        <v>2018</v>
      </c>
      <c r="F26" s="57">
        <f t="shared" si="0"/>
        <v>144001.805422</v>
      </c>
      <c r="G26" s="57">
        <f t="shared" si="1"/>
        <v>142751.68486899999</v>
      </c>
      <c r="H26" s="57">
        <f t="shared" si="2"/>
        <v>142598.38821</v>
      </c>
      <c r="I26" s="57">
        <f t="shared" si="3"/>
        <v>142203.44893100002</v>
      </c>
      <c r="J26" s="57"/>
      <c r="K26" s="57"/>
      <c r="L26" s="57"/>
      <c r="M26" s="57"/>
      <c r="N26" s="57"/>
      <c r="O26" s="57"/>
      <c r="P26" s="57"/>
      <c r="Q26" s="57"/>
    </row>
    <row r="27" spans="1:17">
      <c r="A27" s="56"/>
      <c r="B27" s="57"/>
      <c r="E27">
        <v>2019</v>
      </c>
      <c r="F27" s="57">
        <f t="shared" si="0"/>
        <v>143191.99535394029</v>
      </c>
      <c r="G27" s="57">
        <f t="shared" si="1"/>
        <v>143448.29081366229</v>
      </c>
      <c r="H27" s="57">
        <f t="shared" si="2"/>
        <v>143275.837594652</v>
      </c>
      <c r="I27" s="57">
        <f t="shared" si="3"/>
        <v>144107.87364674039</v>
      </c>
      <c r="J27" s="57"/>
      <c r="K27" s="57"/>
      <c r="L27" s="57"/>
      <c r="M27" s="57"/>
      <c r="N27" s="57"/>
    </row>
    <row r="28" spans="1:17">
      <c r="A28" s="56"/>
      <c r="B28" s="57"/>
      <c r="E28">
        <v>2020</v>
      </c>
      <c r="F28" s="57">
        <f t="shared" si="0"/>
        <v>136305.10692200399</v>
      </c>
      <c r="G28" s="57">
        <f t="shared" si="1"/>
        <v>127006.33317834781</v>
      </c>
      <c r="H28" s="57">
        <f t="shared" si="2"/>
        <v>148942.76558042769</v>
      </c>
      <c r="I28" s="57">
        <f t="shared" si="3"/>
        <v>142310.36556848331</v>
      </c>
    </row>
    <row r="29" spans="1:17">
      <c r="A29" s="56"/>
      <c r="B29" s="57"/>
      <c r="E29">
        <v>2021</v>
      </c>
      <c r="F29" s="57">
        <f t="shared" si="0"/>
        <v>145224.83271088533</v>
      </c>
      <c r="G29" s="57">
        <f t="shared" si="1"/>
        <v>141361.38113194049</v>
      </c>
      <c r="H29" s="57">
        <f t="shared" si="2"/>
        <v>144911.74607593071</v>
      </c>
      <c r="I29" s="57">
        <f t="shared" si="3"/>
        <v>144806.35428683829</v>
      </c>
    </row>
    <row r="30" spans="1:17">
      <c r="A30" s="56"/>
      <c r="B30" s="57"/>
      <c r="E30">
        <v>2022</v>
      </c>
      <c r="F30" s="57">
        <f t="shared" si="0"/>
        <v>142114.0086056593</v>
      </c>
      <c r="G30" s="57">
        <f t="shared" si="1"/>
        <v>140282.4455812122</v>
      </c>
      <c r="H30" s="57">
        <f t="shared" si="2"/>
        <v>139628.99585572019</v>
      </c>
      <c r="I30" s="57">
        <f t="shared" si="3"/>
        <v>136931.73543266821</v>
      </c>
    </row>
    <row r="31" spans="1:17">
      <c r="A31" s="56"/>
      <c r="B31" s="57"/>
      <c r="F31" s="57"/>
      <c r="G31" s="57"/>
      <c r="H31" s="57"/>
      <c r="I31" s="57"/>
    </row>
    <row r="32" spans="1:17">
      <c r="A32" s="56"/>
      <c r="B32" s="57"/>
      <c r="F32" t="s">
        <v>54</v>
      </c>
      <c r="G32" t="s">
        <v>55</v>
      </c>
      <c r="H32" t="s">
        <v>56</v>
      </c>
      <c r="I32" t="s">
        <v>57</v>
      </c>
    </row>
    <row r="33" spans="1:17">
      <c r="A33" s="56"/>
      <c r="B33" s="57"/>
      <c r="E33">
        <v>2016</v>
      </c>
      <c r="F33" s="57">
        <f>F24</f>
        <v>140687.607727</v>
      </c>
      <c r="G33" s="57">
        <f>G24+F33</f>
        <v>281868.41252000001</v>
      </c>
      <c r="H33" s="57">
        <f>H24+G33</f>
        <v>422125.61254100001</v>
      </c>
      <c r="I33" s="57">
        <f>I24+H33</f>
        <v>564302.69867499999</v>
      </c>
    </row>
    <row r="34" spans="1:17">
      <c r="A34" s="56"/>
      <c r="B34" s="57"/>
      <c r="E34">
        <v>2017</v>
      </c>
      <c r="F34" s="57">
        <f t="shared" ref="F34:F39" si="4">I33+F25-F24</f>
        <v>565949.23447599995</v>
      </c>
      <c r="G34" s="57">
        <f t="shared" ref="G34:I39" si="5">F34+G25-G24</f>
        <v>567690.45995000005</v>
      </c>
      <c r="H34" s="57">
        <f t="shared" si="5"/>
        <v>571196.87728900008</v>
      </c>
      <c r="I34" s="57">
        <f t="shared" si="5"/>
        <v>572394.08914000005</v>
      </c>
    </row>
    <row r="35" spans="1:17">
      <c r="A35" s="56"/>
      <c r="B35" s="57"/>
      <c r="E35">
        <v>2018</v>
      </c>
      <c r="F35" s="57">
        <f t="shared" si="4"/>
        <v>574061.75103400007</v>
      </c>
      <c r="G35" s="57">
        <f t="shared" si="5"/>
        <v>573891.40563599998</v>
      </c>
      <c r="H35" s="57">
        <f t="shared" si="5"/>
        <v>572726.17648599995</v>
      </c>
      <c r="I35" s="57">
        <f t="shared" si="5"/>
        <v>571555.32743199985</v>
      </c>
    </row>
    <row r="36" spans="1:17">
      <c r="A36" s="56"/>
      <c r="B36" s="57"/>
      <c r="E36">
        <v>2019</v>
      </c>
      <c r="F36" s="57">
        <f t="shared" si="4"/>
        <v>570745.51736394013</v>
      </c>
      <c r="G36" s="57">
        <f t="shared" si="5"/>
        <v>571442.12330860249</v>
      </c>
      <c r="H36" s="57">
        <f t="shared" si="5"/>
        <v>572119.57269325445</v>
      </c>
      <c r="I36" s="57">
        <f t="shared" si="5"/>
        <v>574023.99740899494</v>
      </c>
    </row>
    <row r="37" spans="1:17">
      <c r="A37" s="56"/>
      <c r="B37" s="57"/>
      <c r="E37">
        <v>2020</v>
      </c>
      <c r="F37" s="57">
        <f t="shared" si="4"/>
        <v>567137.10897705867</v>
      </c>
      <c r="G37" s="57">
        <f t="shared" si="5"/>
        <v>550695.15134174423</v>
      </c>
      <c r="H37" s="57">
        <f t="shared" si="5"/>
        <v>556362.07932751998</v>
      </c>
      <c r="I37" s="57">
        <f t="shared" si="5"/>
        <v>554564.5712492629</v>
      </c>
    </row>
    <row r="38" spans="1:17">
      <c r="A38" s="56"/>
      <c r="B38" s="57"/>
      <c r="E38">
        <v>2021</v>
      </c>
      <c r="F38" s="57">
        <f t="shared" si="4"/>
        <v>563484.2970381442</v>
      </c>
      <c r="G38" s="57">
        <f t="shared" si="5"/>
        <v>577839.34499173693</v>
      </c>
      <c r="H38" s="57">
        <f t="shared" si="5"/>
        <v>573808.32548723987</v>
      </c>
      <c r="I38" s="57">
        <f t="shared" si="5"/>
        <v>576304.31420559483</v>
      </c>
    </row>
    <row r="39" spans="1:17">
      <c r="A39" s="56"/>
      <c r="B39" s="57"/>
      <c r="E39">
        <v>2022</v>
      </c>
      <c r="F39" s="57">
        <f t="shared" si="4"/>
        <v>573193.49010036874</v>
      </c>
      <c r="G39" s="57">
        <f t="shared" si="5"/>
        <v>572114.55454964039</v>
      </c>
      <c r="H39" s="57">
        <f t="shared" si="5"/>
        <v>566831.80432942975</v>
      </c>
      <c r="I39" s="57">
        <f t="shared" si="5"/>
        <v>558957.18547525967</v>
      </c>
    </row>
    <row r="40" spans="1:17">
      <c r="A40" s="56"/>
      <c r="B40" s="57"/>
    </row>
    <row r="41" spans="1:17">
      <c r="A41" s="56"/>
      <c r="B41" s="57"/>
      <c r="E41" s="46" t="s">
        <v>62</v>
      </c>
      <c r="F41" s="46"/>
      <c r="G41" s="46"/>
      <c r="H41" s="46"/>
      <c r="I41" s="46"/>
    </row>
    <row r="42" spans="1:17">
      <c r="A42" s="56"/>
      <c r="B42" s="57"/>
      <c r="E42" s="45" t="s">
        <v>97</v>
      </c>
    </row>
    <row r="43" spans="1:17">
      <c r="A43" s="56"/>
      <c r="B43" s="57"/>
      <c r="F43" t="s">
        <v>54</v>
      </c>
      <c r="G43" t="s">
        <v>55</v>
      </c>
      <c r="H43" t="s">
        <v>56</v>
      </c>
      <c r="I43" t="s">
        <v>57</v>
      </c>
    </row>
    <row r="44" spans="1:17">
      <c r="A44" s="56"/>
      <c r="B44" s="57"/>
      <c r="E44">
        <v>2016</v>
      </c>
      <c r="F44" s="47"/>
      <c r="G44" s="47">
        <f t="shared" ref="G44:I50" si="6">G24/F24-1</f>
        <v>3.5056183978692257E-3</v>
      </c>
      <c r="H44" s="47">
        <f t="shared" si="6"/>
        <v>-6.5419996249078682E-3</v>
      </c>
      <c r="I44" s="47">
        <f t="shared" si="6"/>
        <v>1.3688324825481546E-2</v>
      </c>
      <c r="J44" s="57"/>
      <c r="K44" s="57"/>
      <c r="L44" s="57"/>
      <c r="M44" s="57"/>
      <c r="N44" s="57"/>
      <c r="O44" s="57"/>
      <c r="P44" s="57"/>
      <c r="Q44" s="57"/>
    </row>
    <row r="45" spans="1:17">
      <c r="A45" s="56"/>
      <c r="B45" s="57"/>
      <c r="E45">
        <v>2017</v>
      </c>
      <c r="F45" s="47">
        <f t="shared" ref="F45:F50" si="7">F25/I24-1</f>
        <v>1.1046603800277666E-3</v>
      </c>
      <c r="G45" s="47">
        <f t="shared" si="6"/>
        <v>4.1303282854570078E-3</v>
      </c>
      <c r="H45" s="47">
        <f t="shared" si="6"/>
        <v>5.8884350539085695E-3</v>
      </c>
      <c r="I45" s="47">
        <f t="shared" si="6"/>
        <v>-2.7080521633306986E-3</v>
      </c>
      <c r="J45" s="57"/>
      <c r="K45" s="57"/>
      <c r="L45" s="57"/>
      <c r="M45" s="57"/>
      <c r="N45" s="57"/>
      <c r="O45" s="57"/>
      <c r="P45" s="57"/>
      <c r="Q45" s="57"/>
    </row>
    <row r="46" spans="1:17">
      <c r="A46" s="56"/>
      <c r="B46" s="57"/>
      <c r="E46">
        <v>2018</v>
      </c>
      <c r="F46" s="47">
        <f t="shared" si="7"/>
        <v>4.3767080001022585E-3</v>
      </c>
      <c r="G46" s="47">
        <f t="shared" si="6"/>
        <v>-8.6812838862437847E-3</v>
      </c>
      <c r="H46" s="47">
        <f t="shared" si="6"/>
        <v>-1.0738693497079899E-3</v>
      </c>
      <c r="I46" s="47">
        <f t="shared" si="6"/>
        <v>-2.7695914656368226E-3</v>
      </c>
      <c r="J46" s="57"/>
      <c r="K46" s="57"/>
      <c r="L46" s="57"/>
      <c r="M46" s="57"/>
      <c r="N46" s="57"/>
      <c r="O46" s="57"/>
      <c r="P46" s="57"/>
      <c r="Q46" s="57"/>
    </row>
    <row r="47" spans="1:17">
      <c r="A47" s="56"/>
      <c r="B47" s="57"/>
      <c r="E47">
        <v>2019</v>
      </c>
      <c r="F47" s="47">
        <f t="shared" si="7"/>
        <v>6.951634650014249E-3</v>
      </c>
      <c r="G47" s="47">
        <f t="shared" si="6"/>
        <v>1.7898728143879161E-3</v>
      </c>
      <c r="H47" s="47">
        <f t="shared" si="6"/>
        <v>-1.2021977956803154E-3</v>
      </c>
      <c r="I47" s="47">
        <f t="shared" si="6"/>
        <v>5.8072321617992362E-3</v>
      </c>
      <c r="J47" s="57"/>
      <c r="K47" s="57"/>
      <c r="L47" s="57"/>
      <c r="M47" s="57"/>
      <c r="N47" s="57"/>
      <c r="O47" s="57"/>
      <c r="P47" s="57"/>
      <c r="Q47" s="57"/>
    </row>
    <row r="48" spans="1:17">
      <c r="A48" s="56"/>
      <c r="B48" s="57"/>
      <c r="E48">
        <v>2020</v>
      </c>
      <c r="F48" s="47">
        <f t="shared" si="7"/>
        <v>-5.4145318553958766E-2</v>
      </c>
      <c r="G48" s="47">
        <f t="shared" si="6"/>
        <v>-6.8220288686447361E-2</v>
      </c>
      <c r="H48" s="47">
        <f t="shared" si="6"/>
        <v>0.17271920110689121</v>
      </c>
      <c r="I48" s="47">
        <f t="shared" si="6"/>
        <v>-4.4529856727837824E-2</v>
      </c>
      <c r="J48" s="57"/>
      <c r="K48" s="57"/>
      <c r="L48" s="57"/>
      <c r="M48" s="57"/>
      <c r="N48" s="57"/>
    </row>
    <row r="49" spans="1:9">
      <c r="A49" s="56"/>
      <c r="B49" s="57"/>
      <c r="E49">
        <v>2021</v>
      </c>
      <c r="F49" s="47">
        <f t="shared" si="7"/>
        <v>2.0479654667175273E-2</v>
      </c>
      <c r="G49" s="47">
        <f t="shared" si="6"/>
        <v>-2.6603243445535441E-2</v>
      </c>
      <c r="H49" s="47">
        <f t="shared" si="6"/>
        <v>2.5115522468448948E-2</v>
      </c>
      <c r="I49" s="47">
        <f t="shared" si="6"/>
        <v>-7.2728258368504051E-4</v>
      </c>
    </row>
    <row r="50" spans="1:9">
      <c r="A50" s="56"/>
      <c r="B50" s="57"/>
      <c r="E50">
        <v>2022</v>
      </c>
      <c r="F50" s="47">
        <f t="shared" si="7"/>
        <v>-1.8592731613461422E-2</v>
      </c>
      <c r="G50" s="47">
        <f t="shared" si="6"/>
        <v>-1.2887983685896498E-2</v>
      </c>
      <c r="H50" s="47">
        <f t="shared" si="6"/>
        <v>-4.6581004685558591E-3</v>
      </c>
      <c r="I50" s="47">
        <f t="shared" si="6"/>
        <v>-1.9317337394870959E-2</v>
      </c>
    </row>
    <row r="51" spans="1:9">
      <c r="A51" s="56"/>
      <c r="B51" s="57"/>
    </row>
    <row r="52" spans="1:9">
      <c r="A52" s="56"/>
      <c r="B52" s="57"/>
      <c r="E52" s="46" t="s">
        <v>63</v>
      </c>
      <c r="F52" s="46"/>
      <c r="G52" s="46"/>
      <c r="H52" s="46"/>
      <c r="I52" s="46"/>
    </row>
    <row r="53" spans="1:9">
      <c r="A53" s="56"/>
      <c r="B53" s="57"/>
      <c r="E53" s="45" t="s">
        <v>97</v>
      </c>
    </row>
    <row r="54" spans="1:9">
      <c r="A54" s="56"/>
      <c r="B54" s="57"/>
      <c r="F54" t="s">
        <v>54</v>
      </c>
      <c r="G54" t="s">
        <v>55</v>
      </c>
      <c r="H54" t="s">
        <v>56</v>
      </c>
      <c r="I54" t="s">
        <v>57</v>
      </c>
    </row>
    <row r="55" spans="1:9">
      <c r="A55" s="56"/>
      <c r="B55" s="57"/>
      <c r="E55">
        <v>2016</v>
      </c>
      <c r="F55" s="47"/>
      <c r="G55" s="47"/>
      <c r="H55" s="47"/>
      <c r="I55" s="47"/>
    </row>
    <row r="56" spans="1:9">
      <c r="A56" s="56"/>
      <c r="B56" s="57"/>
      <c r="E56">
        <v>2017</v>
      </c>
      <c r="F56" s="47">
        <f t="shared" ref="F56:I61" si="8">F34/F33-1</f>
        <v>3.0227369248769032</v>
      </c>
      <c r="G56" s="47">
        <f t="shared" si="8"/>
        <v>1.0140265270402353</v>
      </c>
      <c r="H56" s="47">
        <f t="shared" si="8"/>
        <v>0.35314432557328224</v>
      </c>
      <c r="I56" s="47">
        <f t="shared" si="8"/>
        <v>1.4338741395351962E-2</v>
      </c>
    </row>
    <row r="57" spans="1:9">
      <c r="A57" s="56"/>
      <c r="B57" s="57"/>
      <c r="E57">
        <v>2018</v>
      </c>
      <c r="F57" s="47">
        <f t="shared" si="8"/>
        <v>1.4334353796787713E-2</v>
      </c>
      <c r="G57" s="47">
        <f t="shared" si="8"/>
        <v>1.0923110609514453E-2</v>
      </c>
      <c r="H57" s="47">
        <f t="shared" si="8"/>
        <v>2.677359169500626E-3</v>
      </c>
      <c r="I57" s="47">
        <f t="shared" si="8"/>
        <v>-1.4653570396934157E-3</v>
      </c>
    </row>
    <row r="58" spans="1:9">
      <c r="A58" s="56"/>
      <c r="B58" s="57"/>
      <c r="E58">
        <v>2019</v>
      </c>
      <c r="F58" s="47">
        <f t="shared" si="8"/>
        <v>-5.7767891068979393E-3</v>
      </c>
      <c r="G58" s="47">
        <f t="shared" si="8"/>
        <v>-4.2678498115564789E-3</v>
      </c>
      <c r="H58" s="47">
        <f t="shared" si="8"/>
        <v>-1.0591515066892265E-3</v>
      </c>
      <c r="I58" s="47">
        <f t="shared" si="8"/>
        <v>4.319214358628809E-3</v>
      </c>
    </row>
    <row r="59" spans="1:9">
      <c r="A59" s="56"/>
      <c r="B59" s="57"/>
      <c r="E59">
        <v>2020</v>
      </c>
      <c r="F59" s="47">
        <f t="shared" si="8"/>
        <v>-6.3222719707853869E-3</v>
      </c>
      <c r="G59" s="47">
        <f t="shared" si="8"/>
        <v>-3.6306339908466989E-2</v>
      </c>
      <c r="H59" s="47">
        <f t="shared" si="8"/>
        <v>-2.7542307793379628E-2</v>
      </c>
      <c r="I59" s="47">
        <f t="shared" si="8"/>
        <v>-3.3900022033167887E-2</v>
      </c>
    </row>
    <row r="60" spans="1:9">
      <c r="A60" s="56"/>
      <c r="B60" s="57"/>
      <c r="E60">
        <v>2021</v>
      </c>
      <c r="F60" s="47">
        <f t="shared" si="8"/>
        <v>-6.4407916200422966E-3</v>
      </c>
      <c r="G60" s="47">
        <f t="shared" si="8"/>
        <v>4.9290780178211202E-2</v>
      </c>
      <c r="H60" s="47">
        <f t="shared" si="8"/>
        <v>3.1357719743961177E-2</v>
      </c>
      <c r="I60" s="47">
        <f t="shared" si="8"/>
        <v>3.9201463785107915E-2</v>
      </c>
    </row>
    <row r="61" spans="1:9">
      <c r="A61" s="56"/>
      <c r="B61" s="57"/>
      <c r="E61">
        <v>2022</v>
      </c>
      <c r="F61" s="47">
        <f t="shared" si="8"/>
        <v>1.723063644055256E-2</v>
      </c>
      <c r="G61" s="47">
        <f t="shared" si="8"/>
        <v>-9.9072354482514502E-3</v>
      </c>
      <c r="H61" s="47">
        <f t="shared" si="8"/>
        <v>-1.2158278031058734E-2</v>
      </c>
      <c r="I61" s="47">
        <f t="shared" si="8"/>
        <v>-3.010064006591251E-2</v>
      </c>
    </row>
    <row r="62" spans="1:9">
      <c r="A62" s="56"/>
      <c r="B62" s="57"/>
    </row>
    <row r="63" spans="1:9">
      <c r="A63" s="56"/>
      <c r="B63" s="57"/>
    </row>
    <row r="64" spans="1:9">
      <c r="A64" s="56"/>
      <c r="B64" s="57"/>
    </row>
    <row r="65" spans="1:2">
      <c r="A65" s="56"/>
      <c r="B65" s="57"/>
    </row>
    <row r="66" spans="1:2">
      <c r="A66" s="56"/>
      <c r="B66" s="57"/>
    </row>
    <row r="67" spans="1:2">
      <c r="A67" s="56"/>
      <c r="B67" s="57"/>
    </row>
    <row r="68" spans="1:2">
      <c r="A68" s="56"/>
      <c r="B68" s="57"/>
    </row>
    <row r="69" spans="1:2">
      <c r="A69" s="56"/>
      <c r="B69" s="57"/>
    </row>
    <row r="70" spans="1:2">
      <c r="A70" s="56"/>
      <c r="B70" s="57"/>
    </row>
    <row r="71" spans="1:2">
      <c r="A71" s="56"/>
      <c r="B71" s="57"/>
    </row>
    <row r="72" spans="1:2">
      <c r="A72" s="56"/>
      <c r="B72" s="57"/>
    </row>
    <row r="73" spans="1:2">
      <c r="A73" s="56"/>
      <c r="B73" s="57"/>
    </row>
    <row r="74" spans="1:2">
      <c r="A74" s="56"/>
      <c r="B74" s="57"/>
    </row>
    <row r="75" spans="1:2">
      <c r="A75" s="56"/>
      <c r="B75" s="57"/>
    </row>
    <row r="76" spans="1:2">
      <c r="A76" s="56"/>
      <c r="B76" s="57"/>
    </row>
    <row r="77" spans="1:2">
      <c r="A77" s="56"/>
      <c r="B77" s="57"/>
    </row>
    <row r="78" spans="1:2">
      <c r="A78" s="56"/>
      <c r="B78" s="57"/>
    </row>
    <row r="79" spans="1:2">
      <c r="A79" s="56"/>
      <c r="B79" s="57"/>
    </row>
    <row r="80" spans="1:2">
      <c r="A80" s="56"/>
      <c r="B80" s="57"/>
    </row>
    <row r="81" spans="1:2">
      <c r="A81" s="56"/>
      <c r="B81" s="57"/>
    </row>
    <row r="82" spans="1:2">
      <c r="A82" s="56"/>
      <c r="B82" s="57"/>
    </row>
    <row r="83" spans="1:2">
      <c r="A83" s="56"/>
      <c r="B83" s="57"/>
    </row>
    <row r="84" spans="1:2">
      <c r="A84" s="56"/>
      <c r="B84" s="57"/>
    </row>
    <row r="85" spans="1:2">
      <c r="A85" s="56"/>
      <c r="B85" s="57"/>
    </row>
    <row r="86" spans="1:2">
      <c r="A86" s="56"/>
      <c r="B86" s="57"/>
    </row>
    <row r="87" spans="1:2">
      <c r="A87" s="56"/>
      <c r="B87" s="57"/>
    </row>
    <row r="88" spans="1:2">
      <c r="A88" s="56"/>
      <c r="B88" s="57"/>
    </row>
    <row r="89" spans="1:2">
      <c r="A89" s="56"/>
      <c r="B89" s="57"/>
    </row>
    <row r="90" spans="1:2">
      <c r="A90" s="56"/>
      <c r="B90" s="57"/>
    </row>
    <row r="91" spans="1:2">
      <c r="A91" s="56"/>
      <c r="B91" s="57"/>
    </row>
    <row r="92" spans="1:2">
      <c r="A92" s="56"/>
      <c r="B92" s="57"/>
    </row>
    <row r="93" spans="1:2">
      <c r="A93" s="56"/>
      <c r="B93" s="57"/>
    </row>
    <row r="94" spans="1:2">
      <c r="A94" s="56"/>
      <c r="B94" s="57"/>
    </row>
    <row r="95" spans="1:2">
      <c r="A95" s="56"/>
      <c r="B95" s="57"/>
    </row>
    <row r="96" spans="1:2">
      <c r="A96" s="56"/>
      <c r="B96" s="57"/>
    </row>
    <row r="97" spans="1:2">
      <c r="A97" s="56"/>
      <c r="B97" s="57"/>
    </row>
    <row r="98" spans="1:2">
      <c r="A98" s="56"/>
      <c r="B98" s="57"/>
    </row>
    <row r="99" spans="1:2">
      <c r="A99" s="56"/>
      <c r="B99" s="57"/>
    </row>
    <row r="100" spans="1:2">
      <c r="A100" s="56"/>
      <c r="B100" s="57"/>
    </row>
    <row r="101" spans="1:2">
      <c r="A101" s="56"/>
      <c r="B101" s="57"/>
    </row>
    <row r="102" spans="1:2">
      <c r="A102" s="56"/>
      <c r="B102" s="57"/>
    </row>
    <row r="103" spans="1:2">
      <c r="A103" s="56"/>
      <c r="B103" s="57"/>
    </row>
    <row r="104" spans="1:2">
      <c r="A104" s="56"/>
      <c r="B104" s="57"/>
    </row>
    <row r="105" spans="1:2">
      <c r="A105" s="56"/>
      <c r="B105" s="57"/>
    </row>
    <row r="106" spans="1:2">
      <c r="A106" s="56"/>
      <c r="B106" s="57"/>
    </row>
    <row r="107" spans="1:2">
      <c r="A107" s="56"/>
      <c r="B107" s="57"/>
    </row>
    <row r="108" spans="1:2">
      <c r="A108" s="56"/>
      <c r="B108" s="57"/>
    </row>
    <row r="109" spans="1:2">
      <c r="A109" s="56"/>
      <c r="B109" s="57"/>
    </row>
    <row r="110" spans="1:2">
      <c r="A110" s="56"/>
      <c r="B110" s="57"/>
    </row>
    <row r="111" spans="1:2">
      <c r="A111" s="56"/>
      <c r="B111" s="57"/>
    </row>
    <row r="112" spans="1:2">
      <c r="A112" s="56"/>
      <c r="B112" s="57"/>
    </row>
    <row r="113" spans="1:2">
      <c r="A113" s="56"/>
      <c r="B113" s="57"/>
    </row>
    <row r="114" spans="1:2">
      <c r="A114" s="56"/>
      <c r="B114" s="57"/>
    </row>
    <row r="115" spans="1:2">
      <c r="A115" s="56"/>
      <c r="B115" s="57"/>
    </row>
    <row r="116" spans="1:2">
      <c r="A116" s="56"/>
      <c r="B116" s="57"/>
    </row>
    <row r="117" spans="1:2">
      <c r="A117" s="56"/>
      <c r="B117" s="57"/>
    </row>
    <row r="118" spans="1:2">
      <c r="A118" s="56"/>
      <c r="B118" s="57"/>
    </row>
    <row r="119" spans="1:2">
      <c r="A119" s="56"/>
      <c r="B119" s="57"/>
    </row>
    <row r="120" spans="1:2">
      <c r="A120" s="56"/>
      <c r="B120" s="57"/>
    </row>
    <row r="121" spans="1:2">
      <c r="A121" s="56"/>
      <c r="B121" s="57"/>
    </row>
    <row r="122" spans="1:2">
      <c r="A122" s="56"/>
      <c r="B122" s="57"/>
    </row>
    <row r="123" spans="1:2">
      <c r="A123" s="56"/>
      <c r="B123" s="57"/>
    </row>
    <row r="124" spans="1:2">
      <c r="A124" s="56"/>
      <c r="B124" s="57"/>
    </row>
    <row r="125" spans="1:2">
      <c r="A125" s="56"/>
      <c r="B125" s="57"/>
    </row>
    <row r="126" spans="1:2">
      <c r="A126" s="56"/>
      <c r="B126" s="57"/>
    </row>
    <row r="127" spans="1:2">
      <c r="A127" s="56"/>
      <c r="B127" s="57"/>
    </row>
    <row r="128" spans="1:2">
      <c r="A128" s="56"/>
      <c r="B128" s="57"/>
    </row>
    <row r="129" spans="1:2">
      <c r="A129" s="56"/>
      <c r="B129" s="57"/>
    </row>
    <row r="130" spans="1:2">
      <c r="A130" s="56"/>
      <c r="B130" s="57"/>
    </row>
    <row r="131" spans="1:2">
      <c r="A131" s="56"/>
      <c r="B131" s="57"/>
    </row>
    <row r="132" spans="1:2">
      <c r="A132" s="56"/>
      <c r="B132" s="57"/>
    </row>
    <row r="133" spans="1:2">
      <c r="A133" s="56"/>
      <c r="B133" s="57"/>
    </row>
    <row r="134" spans="1:2">
      <c r="A134" s="56"/>
      <c r="B134" s="57"/>
    </row>
    <row r="135" spans="1:2">
      <c r="A135" s="56"/>
      <c r="B135" s="57"/>
    </row>
    <row r="136" spans="1:2">
      <c r="A136" s="56"/>
      <c r="B136" s="57"/>
    </row>
    <row r="137" spans="1:2">
      <c r="A137" s="56"/>
      <c r="B137" s="57"/>
    </row>
    <row r="138" spans="1:2">
      <c r="A138" s="56"/>
      <c r="B138" s="57"/>
    </row>
    <row r="139" spans="1:2">
      <c r="A139" s="56"/>
      <c r="B139" s="57"/>
    </row>
    <row r="140" spans="1:2">
      <c r="A140" s="56"/>
      <c r="B140" s="57"/>
    </row>
    <row r="141" spans="1:2">
      <c r="A141" s="56"/>
      <c r="B141" s="57"/>
    </row>
    <row r="142" spans="1:2">
      <c r="A142" s="56"/>
      <c r="B142" s="57"/>
    </row>
    <row r="143" spans="1:2">
      <c r="A143" s="56"/>
      <c r="B143" s="57"/>
    </row>
    <row r="144" spans="1:2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COMIDENT - Yann BELLOIR</cp:lastModifiedBy>
  <dcterms:created xsi:type="dcterms:W3CDTF">2015-09-23T07:27:11Z</dcterms:created>
  <dcterms:modified xsi:type="dcterms:W3CDTF">2023-04-20T15:01:41Z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