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53F2B45F-24BC-4643-ACE7-83B0B30C4A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81029"/>
</workbook>
</file>

<file path=xl/calcChain.xml><?xml version="1.0" encoding="utf-8"?>
<calcChain xmlns="http://schemas.openxmlformats.org/spreadsheetml/2006/main">
  <c r="F25" i="6" l="1"/>
  <c r="F26" i="6"/>
  <c r="F27" i="6"/>
  <c r="F28" i="6"/>
  <c r="F29" i="6"/>
  <c r="F32" i="6"/>
  <c r="G32" i="6"/>
  <c r="H32" i="6"/>
  <c r="H54" i="6" s="1"/>
  <c r="I32" i="6"/>
  <c r="G54" i="6" l="1"/>
  <c r="I54" i="6"/>
  <c r="F37" i="5" l="1"/>
  <c r="G37" i="5"/>
  <c r="H37" i="5"/>
  <c r="I37" i="5"/>
  <c r="F38" i="5"/>
  <c r="G38" i="5"/>
  <c r="H38" i="5"/>
  <c r="I38" i="5"/>
  <c r="F27" i="5"/>
  <c r="G27" i="5"/>
  <c r="H27" i="5" s="1"/>
  <c r="I27" i="5" s="1"/>
  <c r="F31" i="6" l="1"/>
  <c r="G31" i="6"/>
  <c r="G53" i="6" s="1"/>
  <c r="H31" i="6"/>
  <c r="I31" i="6"/>
  <c r="F54" i="6" s="1"/>
  <c r="F30" i="6"/>
  <c r="F26" i="5"/>
  <c r="F49" i="5" s="1"/>
  <c r="H36" i="5"/>
  <c r="I36" i="5"/>
  <c r="H34" i="5"/>
  <c r="I34" i="5"/>
  <c r="H35" i="5"/>
  <c r="I35" i="5"/>
  <c r="G35" i="5"/>
  <c r="G36" i="5"/>
  <c r="G30" i="6"/>
  <c r="H30" i="6"/>
  <c r="I30" i="6"/>
  <c r="F36" i="5"/>
  <c r="F25" i="5"/>
  <c r="F21" i="5"/>
  <c r="G21" i="5" s="1"/>
  <c r="H21" i="5" s="1"/>
  <c r="I21" i="5" s="1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0" i="5"/>
  <c r="G20" i="5" s="1"/>
  <c r="H20" i="5" s="1"/>
  <c r="I20" i="5" s="1"/>
  <c r="G26" i="6"/>
  <c r="H26" i="6"/>
  <c r="I26" i="6"/>
  <c r="G27" i="6"/>
  <c r="H27" i="6"/>
  <c r="I27" i="6"/>
  <c r="G28" i="6"/>
  <c r="H28" i="6"/>
  <c r="I28" i="6"/>
  <c r="G29" i="6"/>
  <c r="H29" i="6"/>
  <c r="I29" i="6"/>
  <c r="I25" i="6"/>
  <c r="H25" i="6"/>
  <c r="G25" i="6"/>
  <c r="F33" i="5"/>
  <c r="G33" i="5"/>
  <c r="H33" i="5"/>
  <c r="I33" i="5"/>
  <c r="F34" i="5"/>
  <c r="G34" i="5"/>
  <c r="F35" i="5"/>
  <c r="G32" i="5"/>
  <c r="H32" i="5"/>
  <c r="I32" i="5"/>
  <c r="F32" i="5"/>
  <c r="H31" i="5"/>
  <c r="I31" i="5"/>
  <c r="G31" i="5"/>
  <c r="I53" i="6" l="1"/>
  <c r="F48" i="5"/>
  <c r="I44" i="5"/>
  <c r="G26" i="5"/>
  <c r="G49" i="5" s="1"/>
  <c r="H52" i="6"/>
  <c r="F53" i="6"/>
  <c r="H53" i="6"/>
  <c r="G25" i="5"/>
  <c r="I52" i="6"/>
  <c r="I51" i="6"/>
  <c r="I46" i="5"/>
  <c r="G51" i="6"/>
  <c r="G50" i="6"/>
  <c r="G49" i="6"/>
  <c r="G48" i="6"/>
  <c r="I45" i="5"/>
  <c r="G44" i="5"/>
  <c r="G43" i="5"/>
  <c r="I43" i="5"/>
  <c r="G47" i="6"/>
  <c r="F43" i="5"/>
  <c r="F52" i="6"/>
  <c r="F51" i="6"/>
  <c r="H47" i="6"/>
  <c r="I47" i="6"/>
  <c r="F46" i="5"/>
  <c r="F45" i="5"/>
  <c r="I50" i="6"/>
  <c r="F50" i="6"/>
  <c r="F47" i="5"/>
  <c r="F48" i="6"/>
  <c r="F44" i="5"/>
  <c r="H51" i="6"/>
  <c r="H49" i="6"/>
  <c r="H48" i="6"/>
  <c r="G52" i="6"/>
  <c r="H46" i="5"/>
  <c r="H45" i="5"/>
  <c r="H44" i="5"/>
  <c r="H43" i="5"/>
  <c r="G46" i="5"/>
  <c r="G45" i="5"/>
  <c r="H50" i="6"/>
  <c r="I49" i="6"/>
  <c r="F49" i="6"/>
  <c r="I48" i="6"/>
  <c r="F35" i="6"/>
  <c r="G35" i="6" s="1"/>
  <c r="H35" i="6" s="1"/>
  <c r="I35" i="6" s="1"/>
  <c r="F36" i="6" s="1"/>
  <c r="F60" i="6" s="1"/>
  <c r="G47" i="5" l="1"/>
  <c r="G48" i="5"/>
  <c r="H26" i="5"/>
  <c r="H49" i="5" s="1"/>
  <c r="H25" i="5"/>
  <c r="G36" i="6"/>
  <c r="G60" i="6" s="1"/>
  <c r="H48" i="5" l="1"/>
  <c r="I26" i="5"/>
  <c r="I49" i="5" s="1"/>
  <c r="I25" i="5"/>
  <c r="H47" i="5"/>
  <c r="H36" i="6"/>
  <c r="H60" i="6" s="1"/>
  <c r="I48" i="5" l="1"/>
  <c r="I47" i="5"/>
  <c r="I36" i="6"/>
  <c r="I60" i="6" s="1"/>
  <c r="F37" i="6" l="1"/>
  <c r="F61" i="6" s="1"/>
  <c r="G37" i="6" l="1"/>
  <c r="G61" i="6" s="1"/>
  <c r="H37" i="6" l="1"/>
  <c r="H61" i="6" s="1"/>
  <c r="I37" i="6" l="1"/>
  <c r="I61" i="6" s="1"/>
  <c r="F38" i="6" l="1"/>
  <c r="F62" i="6" s="1"/>
  <c r="G38" i="6" l="1"/>
  <c r="G62" i="6" s="1"/>
  <c r="H38" i="6" l="1"/>
  <c r="H62" i="6" s="1"/>
  <c r="I38" i="6" l="1"/>
  <c r="I62" i="6" s="1"/>
  <c r="F39" i="6" l="1"/>
  <c r="F63" i="6" s="1"/>
  <c r="G39" i="6" l="1"/>
  <c r="G63" i="6" s="1"/>
  <c r="H39" i="6" l="1"/>
  <c r="H63" i="6" s="1"/>
  <c r="I39" i="6" l="1"/>
  <c r="I63" i="6" l="1"/>
  <c r="F40" i="6"/>
  <c r="G40" i="6" l="1"/>
  <c r="F64" i="6"/>
  <c r="H40" i="6" l="1"/>
  <c r="G64" i="6"/>
  <c r="I40" i="6" l="1"/>
  <c r="H64" i="6"/>
  <c r="I64" i="6" l="1"/>
  <c r="F41" i="6"/>
  <c r="F65" i="6" l="1"/>
  <c r="G41" i="6"/>
  <c r="H41" i="6" l="1"/>
  <c r="G65" i="6"/>
  <c r="I41" i="6" l="1"/>
  <c r="H65" i="6"/>
  <c r="I65" i="6" l="1"/>
  <c r="F42" i="6"/>
  <c r="G42" i="6" l="1"/>
  <c r="F66" i="6"/>
  <c r="G66" i="6" l="1"/>
  <c r="H42" i="6"/>
  <c r="I42" i="6" l="1"/>
  <c r="I66" i="6" s="1"/>
  <c r="H6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9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0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4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6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<sst xmlns="http://schemas.openxmlformats.org/spreadsheetml/2006/main" count="209" uniqueCount="106">
  <si>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</si>
  <si>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</si>
  <si>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</si>
  <si>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</si>
  <si>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</si>
  <si>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</si>
  <si>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</si>
  <si>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</si>
  <si>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</si>
  <si>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</si>
  <si>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</si>
  <si>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</si>
  <si>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</si>
  <si>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</si>
  <si>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</si>
  <si>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</si>
  <si>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</si>
  <si>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</si>
  <si>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</si>
  <si>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</si>
  <si>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</si>
  <si>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</si>
  <si>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</si>
  <si>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</si>
  <si>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</si>
  <si>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</si>
  <si>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</si>
  <si>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</si>
  <si>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</si>
  <si>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</si>
  <si>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</si>
  <si>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</si>
  <si>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</si>
  <si>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</si>
  <si>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</si>
  <si>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</si>
  <si>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</si>
  <si>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</si>
  <si>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</si>
  <si>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</si>
  <si>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</si>
  <si>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</si>
  <si>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</si>
  <si>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</si>
  <si>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</si>
  <si>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</si>
  <si>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</si>
  <si>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</si>
  <si>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</si>
  <si>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</si>
  <si>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</si>
  <si>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</si>
  <si>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</si>
  <si>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</si>
  <si>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</si>
  <si>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</si>
  <si>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</si>
  <si>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</si>
  <si>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</si>
  <si>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</si>
  <si>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</si>
  <si>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</si>
  <si>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</si>
  <si>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</si>
  <si>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</si>
  <si>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</si>
  <si>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</si>
  <si>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IDF 33% (33%)</t>
  </si>
  <si>
    <t>NE 20% (21%)</t>
  </si>
  <si>
    <t>https://www.insee.fr/fr/statistiques?debut=0&amp;idprec=6795076&amp;theme=30&amp;conjoncture=31</t>
  </si>
  <si>
    <t>673 (2022)</t>
  </si>
  <si>
    <t>2 423 M€ (2022)</t>
  </si>
  <si>
    <t>6 594 employés (2022)</t>
  </si>
  <si>
    <t>Mai 2024 (2023)</t>
  </si>
  <si>
    <t>Janvier 2024 (2S23)</t>
  </si>
  <si>
    <t>NO 15% (16%)</t>
  </si>
  <si>
    <t>SE 20% (20%)</t>
  </si>
  <si>
    <t>SO 12% (11%)</t>
  </si>
  <si>
    <t>ASSOCIATION LOI 1901 61% (60%)</t>
  </si>
  <si>
    <t>SOCIETE MUTUALISTE 16% (18%)</t>
  </si>
  <si>
    <t>REGIME GENERAL / SPECIAL DE SS 5% (5%)</t>
  </si>
  <si>
    <t>COMMUNE 8% (6%)</t>
  </si>
  <si>
    <t>AUTRES 10% (11%)</t>
  </si>
  <si>
    <t>3T23 = +0,1%</t>
  </si>
  <si>
    <t>Dernières valeurs (3T23)</t>
  </si>
  <si>
    <t>Janvier 2024 (4T23)</t>
  </si>
  <si>
    <t>cabinets -2% / labos +1% / collectivités -2%</t>
  </si>
  <si>
    <t>matériel -2% / consommables 0% / sav +3% / autres -6%</t>
  </si>
  <si>
    <t>H : 31% / B : 21%</t>
  </si>
  <si>
    <t>37 (3T23) vs 58 (2T23)</t>
  </si>
  <si>
    <t>22 (3T23) vs 37 (2T23)</t>
  </si>
  <si>
    <t>Dernière synchronisation le 06 Nov. 2023 12h34</t>
  </si>
  <si>
    <t>Dernières valeurs (Octobre 2023)</t>
  </si>
  <si>
    <t>Janvier 2023 (Novembre 2023)</t>
  </si>
  <si>
    <t>Octobre 2023 =-0,9%
3T23 = +0,8%</t>
  </si>
  <si>
    <t>12/01/2024 (Novembre 2023)
30/01/2024(4T23)</t>
  </si>
  <si>
    <t>30/01/2024 (4T23)</t>
  </si>
  <si>
    <t>Octobre 2023 = +0,1%</t>
  </si>
  <si>
    <t>15/12/23 (Novembre 2023)</t>
  </si>
  <si>
    <t>Octobre 2023 = 87 (+3)</t>
  </si>
  <si>
    <t>22/12/2023 (Décembre 2023)</t>
  </si>
  <si>
    <t>3T23 = 7,4% (+0,2)</t>
  </si>
  <si>
    <t>13/02/2024 (4T23)</t>
  </si>
  <si>
    <t>A fin novembre 2023</t>
  </si>
  <si>
    <t>3331 vs 3311 à fin novembre (+20)</t>
  </si>
  <si>
    <t>Janvier 2024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</si>
</sst>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31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4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Normal 5" xfId="13" xr:uid="{78CFAAB5-6B77-42DB-84C5-E3C6A56DB29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E9" sqref="E9"/>
    </sheetView>
  </sheetViews>
  <sheetFormatPr baseColWidth="10" defaultRowHeight="15"/>
  <sheetData>
    <row r="1" spans="2:14">
      <c r="B1" s="44" t="s">
        <v>55</v>
      </c>
      <c r="C1" s="44"/>
      <c r="D1" s="44"/>
      <c r="E1" s="44"/>
      <c r="F1" s="44"/>
    </row>
    <row r="2" spans="2:14">
      <c r="B2" s="43" t="s">
        <v>91</v>
      </c>
    </row>
    <row r="3" spans="2:14">
      <c r="B3" s="42"/>
      <c r="C3" s="42" t="s">
        <v>51</v>
      </c>
      <c r="D3" s="42" t="s">
        <v>52</v>
      </c>
      <c r="E3" s="42" t="s">
        <v>53</v>
      </c>
      <c r="F3" s="42" t="s">
        <v>54</v>
      </c>
    </row>
    <row r="4" spans="2:14">
      <c r="B4" s="42">
        <v>2017</v>
      </c>
      <c r="C4" s="42"/>
      <c r="D4" s="42"/>
      <c r="E4" s="42"/>
      <c r="F4" s="42"/>
    </row>
    <row r="5" spans="2:14">
      <c r="B5" s="42">
        <v>2018</v>
      </c>
      <c r="C5" s="42"/>
      <c r="D5" s="42"/>
      <c r="E5" s="42"/>
      <c r="F5" s="42"/>
    </row>
    <row r="6" spans="2:14">
      <c r="B6" s="42">
        <v>2019</v>
      </c>
      <c r="C6" s="42"/>
      <c r="D6" s="42"/>
      <c r="E6" s="42"/>
      <c r="F6" s="42"/>
    </row>
    <row r="7" spans="2:14">
      <c r="B7" s="42">
        <v>2020</v>
      </c>
      <c r="C7" s="42"/>
      <c r="D7" s="42"/>
      <c r="E7" s="42">
        <v>1</v>
      </c>
      <c r="F7" s="42">
        <v>2</v>
      </c>
    </row>
    <row r="8" spans="2:14">
      <c r="B8" s="42">
        <v>2021</v>
      </c>
      <c r="C8" s="42">
        <v>3</v>
      </c>
      <c r="D8" s="42">
        <v>4</v>
      </c>
      <c r="E8" s="42">
        <v>5</v>
      </c>
      <c r="F8" s="42">
        <v>6</v>
      </c>
    </row>
    <row r="9" spans="2:14">
      <c r="B9" s="42">
        <v>2022</v>
      </c>
      <c r="C9" s="42">
        <v>7</v>
      </c>
      <c r="D9" s="42">
        <v>8</v>
      </c>
      <c r="E9" s="42">
        <v>9</v>
      </c>
      <c r="F9" s="42">
        <v>10</v>
      </c>
    </row>
    <row r="10" spans="2:14">
      <c r="B10" s="42">
        <v>2023</v>
      </c>
      <c r="C10" s="42">
        <v>11</v>
      </c>
      <c r="D10" s="42">
        <v>12</v>
      </c>
      <c r="E10" s="42">
        <v>13</v>
      </c>
      <c r="F10" s="42"/>
    </row>
    <row r="13" spans="2:14">
      <c r="B13" s="44" t="s">
        <v>64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2:14">
      <c r="B14" s="43" t="s">
        <v>91</v>
      </c>
    </row>
    <row r="15" spans="2:14">
      <c r="B15" s="42"/>
      <c r="C15" s="42" t="s">
        <v>39</v>
      </c>
      <c r="D15" s="42" t="s">
        <v>40</v>
      </c>
      <c r="E15" s="42" t="s">
        <v>41</v>
      </c>
      <c r="F15" s="42" t="s">
        <v>42</v>
      </c>
      <c r="G15" s="42" t="s">
        <v>43</v>
      </c>
      <c r="H15" s="42" t="s">
        <v>44</v>
      </c>
      <c r="I15" s="42" t="s">
        <v>45</v>
      </c>
      <c r="J15" s="42" t="s">
        <v>46</v>
      </c>
      <c r="K15" s="42" t="s">
        <v>47</v>
      </c>
      <c r="L15" s="42" t="s">
        <v>48</v>
      </c>
      <c r="M15" s="42" t="s">
        <v>49</v>
      </c>
      <c r="N15" s="42" t="s">
        <v>50</v>
      </c>
    </row>
    <row r="16" spans="2:14">
      <c r="B16" s="42">
        <v>2020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>
      <c r="B17" s="42">
        <v>2021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4">
      <c r="B18" s="42">
        <v>2022</v>
      </c>
      <c r="C18" s="42">
        <v>7</v>
      </c>
      <c r="D18" s="42">
        <v>7</v>
      </c>
      <c r="E18" s="42">
        <v>7</v>
      </c>
      <c r="F18" s="42">
        <v>8</v>
      </c>
      <c r="G18" s="42">
        <v>8</v>
      </c>
      <c r="H18" s="42">
        <v>8</v>
      </c>
      <c r="I18" s="42">
        <v>9</v>
      </c>
      <c r="J18" s="42">
        <v>9</v>
      </c>
      <c r="K18" s="42">
        <v>9</v>
      </c>
      <c r="L18" s="42">
        <v>10</v>
      </c>
      <c r="M18" s="42">
        <v>10</v>
      </c>
      <c r="N18" s="42">
        <v>10</v>
      </c>
    </row>
    <row r="19" spans="2:14">
      <c r="B19" s="42">
        <v>2023</v>
      </c>
      <c r="C19" s="42">
        <v>11</v>
      </c>
      <c r="D19" s="42">
        <v>11</v>
      </c>
      <c r="E19" s="42">
        <v>11</v>
      </c>
      <c r="F19" s="42">
        <v>12</v>
      </c>
      <c r="G19" s="42">
        <v>12</v>
      </c>
      <c r="H19" s="42">
        <v>12</v>
      </c>
      <c r="I19" s="42">
        <v>13</v>
      </c>
      <c r="J19" s="42">
        <v>13</v>
      </c>
      <c r="K19" s="42">
        <v>13</v>
      </c>
      <c r="L19" s="42"/>
      <c r="M19" s="42"/>
      <c r="N19" s="42"/>
    </row>
    <row r="22" spans="2:14">
      <c r="F22" s="67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topLeftCell="A19" zoomScale="85" zoomScaleNormal="85" workbookViewId="0">
      <selection activeCell="E49" sqref="E49"/>
    </sheetView>
  </sheetViews>
  <sheetFormatPr baseColWidth="10" defaultColWidth="22.140625" defaultRowHeight="15"/>
  <cols>
    <col min="1" max="1" width="72.5703125" style="9" bestFit="1" customWidth="1"/>
    <col min="2" max="2" width="20.7109375" style="1" customWidth="1"/>
    <col min="3" max="3" width="58.7109375" customWidth="1"/>
    <col min="4" max="4" width="34.140625" customWidth="1"/>
    <col min="6" max="6" width="33.42578125" bestFit="1" customWidth="1"/>
  </cols>
  <sheetData>
    <row r="1" spans="1:4" s="1" customFormat="1">
      <c r="A1" s="8" t="s">
        <v>66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83</v>
      </c>
      <c r="D2" s="7" t="s">
        <v>96</v>
      </c>
    </row>
    <row r="3" spans="1:4" ht="30">
      <c r="A3" s="13" t="s">
        <v>4</v>
      </c>
      <c r="B3" s="3" t="s">
        <v>9</v>
      </c>
      <c r="C3" s="5" t="s">
        <v>94</v>
      </c>
      <c r="D3" s="3" t="s">
        <v>95</v>
      </c>
    </row>
    <row r="4" spans="1:4">
      <c r="A4" s="72" t="s">
        <v>5</v>
      </c>
      <c r="B4" s="2" t="s">
        <v>8</v>
      </c>
      <c r="C4" s="4" t="s">
        <v>97</v>
      </c>
      <c r="D4" s="7" t="s">
        <v>98</v>
      </c>
    </row>
    <row r="5" spans="1:4">
      <c r="A5" s="73"/>
      <c r="B5" s="2" t="s">
        <v>34</v>
      </c>
      <c r="C5" s="16">
        <v>0.04</v>
      </c>
      <c r="D5" s="7">
        <v>45275</v>
      </c>
    </row>
    <row r="6" spans="1:4">
      <c r="A6" s="13" t="s">
        <v>6</v>
      </c>
      <c r="B6" s="2" t="s">
        <v>8</v>
      </c>
      <c r="C6" s="4" t="s">
        <v>99</v>
      </c>
      <c r="D6" s="2" t="s">
        <v>100</v>
      </c>
    </row>
    <row r="7" spans="1:4">
      <c r="A7" s="13" t="s">
        <v>37</v>
      </c>
      <c r="B7" s="2" t="s">
        <v>7</v>
      </c>
      <c r="C7" s="4" t="s">
        <v>101</v>
      </c>
      <c r="D7" s="2" t="s">
        <v>102</v>
      </c>
    </row>
    <row r="8" spans="1:4">
      <c r="A8" s="28"/>
      <c r="B8" s="26"/>
      <c r="C8" s="29"/>
      <c r="D8" s="26"/>
    </row>
    <row r="9" spans="1:4">
      <c r="A9" s="8" t="s">
        <v>18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13</v>
      </c>
      <c r="C10" s="4" t="s">
        <v>71</v>
      </c>
      <c r="D10" s="12" t="s">
        <v>73</v>
      </c>
    </row>
    <row r="11" spans="1:4">
      <c r="A11" s="6" t="s">
        <v>16</v>
      </c>
      <c r="B11" s="2" t="s">
        <v>13</v>
      </c>
      <c r="C11" s="4" t="s">
        <v>72</v>
      </c>
      <c r="D11" s="12" t="s">
        <v>73</v>
      </c>
    </row>
    <row r="12" spans="1:4">
      <c r="A12" s="6" t="s">
        <v>17</v>
      </c>
      <c r="B12" s="2" t="s">
        <v>13</v>
      </c>
      <c r="C12" s="4" t="s">
        <v>70</v>
      </c>
      <c r="D12" s="12" t="s">
        <v>73</v>
      </c>
    </row>
    <row r="13" spans="1:4">
      <c r="A13" s="23"/>
      <c r="B13" s="26"/>
      <c r="C13" s="29"/>
      <c r="D13" s="30"/>
    </row>
    <row r="14" spans="1:4">
      <c r="A14" s="10" t="s">
        <v>19</v>
      </c>
      <c r="B14" s="11" t="s">
        <v>0</v>
      </c>
      <c r="C14" s="11" t="s">
        <v>84</v>
      </c>
      <c r="D14" s="11" t="s">
        <v>1</v>
      </c>
    </row>
    <row r="15" spans="1:4">
      <c r="A15" s="6" t="s">
        <v>11</v>
      </c>
      <c r="B15" s="2" t="s">
        <v>7</v>
      </c>
      <c r="C15" s="16">
        <v>-0.01</v>
      </c>
      <c r="D15" s="18" t="s">
        <v>85</v>
      </c>
    </row>
    <row r="16" spans="1:4" ht="34.5" customHeight="1">
      <c r="A16" s="6" t="s">
        <v>14</v>
      </c>
      <c r="B16" s="2" t="s">
        <v>7</v>
      </c>
      <c r="C16" s="5" t="s">
        <v>86</v>
      </c>
      <c r="D16" s="18" t="s">
        <v>85</v>
      </c>
    </row>
    <row r="17" spans="1:6" ht="33" customHeight="1">
      <c r="A17" s="6" t="s">
        <v>15</v>
      </c>
      <c r="B17" s="2" t="s">
        <v>7</v>
      </c>
      <c r="C17" s="5" t="s">
        <v>87</v>
      </c>
      <c r="D17" s="18" t="s">
        <v>85</v>
      </c>
    </row>
    <row r="18" spans="1:6" ht="18.75" customHeight="1">
      <c r="A18" s="6" t="s">
        <v>12</v>
      </c>
      <c r="B18" s="2" t="s">
        <v>7</v>
      </c>
      <c r="C18" s="15" t="s">
        <v>88</v>
      </c>
      <c r="D18" s="18" t="s">
        <v>85</v>
      </c>
    </row>
    <row r="19" spans="1:6" ht="22.9" customHeight="1">
      <c r="A19" s="22"/>
      <c r="B19" s="27"/>
      <c r="C19" s="33"/>
      <c r="D19" s="34"/>
      <c r="E19" s="34"/>
      <c r="F19" s="32"/>
    </row>
    <row r="20" spans="1:6" ht="30" customHeight="1">
      <c r="A20" s="77" t="s">
        <v>25</v>
      </c>
      <c r="B20" s="76" t="s">
        <v>0</v>
      </c>
      <c r="C20" s="79" t="s">
        <v>92</v>
      </c>
      <c r="D20" s="80"/>
      <c r="E20" s="80"/>
      <c r="F20" s="74" t="s">
        <v>1</v>
      </c>
    </row>
    <row r="21" spans="1:6" ht="20.25" customHeight="1">
      <c r="A21" s="78"/>
      <c r="B21" s="75"/>
      <c r="C21" s="14" t="s">
        <v>29</v>
      </c>
      <c r="D21" s="14" t="s">
        <v>30</v>
      </c>
      <c r="E21" s="14" t="s">
        <v>31</v>
      </c>
      <c r="F21" s="75"/>
    </row>
    <row r="22" spans="1:6">
      <c r="A22" s="6" t="s">
        <v>20</v>
      </c>
      <c r="B22" s="2" t="s">
        <v>8</v>
      </c>
      <c r="C22" s="16">
        <v>-1.7841640878946463E-2</v>
      </c>
      <c r="D22" s="63"/>
      <c r="E22" s="16">
        <v>-1.7841640878946463E-2</v>
      </c>
      <c r="F22" s="2" t="s">
        <v>93</v>
      </c>
    </row>
    <row r="23" spans="1:6">
      <c r="A23" s="6" t="s">
        <v>21</v>
      </c>
      <c r="B23" s="2" t="s">
        <v>8</v>
      </c>
      <c r="C23" s="16">
        <v>2.6831833006367045E-2</v>
      </c>
      <c r="D23" s="16">
        <v>0.11858206917186709</v>
      </c>
      <c r="E23" s="16">
        <v>4.0698510439961311E-2</v>
      </c>
      <c r="F23" s="2" t="s">
        <v>93</v>
      </c>
    </row>
    <row r="24" spans="1:6">
      <c r="A24" s="6" t="s">
        <v>22</v>
      </c>
      <c r="B24" s="2" t="s">
        <v>8</v>
      </c>
      <c r="C24" s="16">
        <v>4.7643647776303144E-3</v>
      </c>
      <c r="D24" s="16">
        <v>0.10822172010282904</v>
      </c>
      <c r="E24" s="16">
        <v>2.1773360287271615E-2</v>
      </c>
      <c r="F24" s="2" t="s">
        <v>93</v>
      </c>
    </row>
    <row r="25" spans="1:6">
      <c r="A25" s="6" t="s">
        <v>23</v>
      </c>
      <c r="B25" s="2" t="s">
        <v>8</v>
      </c>
      <c r="C25" s="16">
        <v>0.10192395683507693</v>
      </c>
      <c r="D25" s="16">
        <v>0.1654145600468675</v>
      </c>
      <c r="E25" s="16">
        <v>0.10795760592332426</v>
      </c>
      <c r="F25" s="2" t="s">
        <v>93</v>
      </c>
    </row>
    <row r="26" spans="1:6">
      <c r="A26" s="6" t="s">
        <v>24</v>
      </c>
      <c r="B26" s="2" t="s">
        <v>8</v>
      </c>
      <c r="C26" s="16">
        <v>0.19827781389710597</v>
      </c>
      <c r="D26" s="16">
        <v>0.1916392624415848</v>
      </c>
      <c r="E26" s="16">
        <v>0.19692621846322167</v>
      </c>
      <c r="F26" s="2" t="s">
        <v>93</v>
      </c>
    </row>
    <row r="27" spans="1:6">
      <c r="A27" s="6" t="s">
        <v>20</v>
      </c>
      <c r="B27" s="2" t="s">
        <v>34</v>
      </c>
      <c r="C27" s="17">
        <v>3.9755918110950805E-3</v>
      </c>
      <c r="D27" s="64"/>
      <c r="E27" s="17">
        <v>3.9755918110950805E-3</v>
      </c>
      <c r="F27" s="2" t="s">
        <v>93</v>
      </c>
    </row>
    <row r="28" spans="1:6">
      <c r="A28" s="6" t="s">
        <v>21</v>
      </c>
      <c r="B28" s="2" t="s">
        <v>34</v>
      </c>
      <c r="C28" s="17">
        <v>4.8354168344806769E-2</v>
      </c>
      <c r="D28" s="17">
        <v>0.16012221823128736</v>
      </c>
      <c r="E28" s="17">
        <v>6.4755964246981934E-2</v>
      </c>
      <c r="F28" s="2" t="s">
        <v>93</v>
      </c>
    </row>
    <row r="29" spans="1:6">
      <c r="A29" s="6" t="s">
        <v>22</v>
      </c>
      <c r="B29" s="2" t="s">
        <v>34</v>
      </c>
      <c r="C29" s="17">
        <v>-1.0261044997770252E-3</v>
      </c>
      <c r="D29" s="17">
        <v>9.1150068925748728E-2</v>
      </c>
      <c r="E29" s="17">
        <v>1.4600643976588001E-2</v>
      </c>
      <c r="F29" s="2" t="s">
        <v>93</v>
      </c>
    </row>
    <row r="30" spans="1:6">
      <c r="A30" s="6" t="s">
        <v>23</v>
      </c>
      <c r="B30" s="2" t="s">
        <v>34</v>
      </c>
      <c r="C30" s="17">
        <v>4.3668612547475671E-2</v>
      </c>
      <c r="D30" s="17">
        <v>0.10017888080066784</v>
      </c>
      <c r="E30" s="17">
        <v>4.8865680722680604E-2</v>
      </c>
      <c r="F30" s="2" t="s">
        <v>93</v>
      </c>
    </row>
    <row r="31" spans="1:6">
      <c r="A31" s="6" t="s">
        <v>24</v>
      </c>
      <c r="B31" s="2" t="s">
        <v>34</v>
      </c>
      <c r="C31" s="17">
        <v>0.15474143858602063</v>
      </c>
      <c r="D31" s="17">
        <v>0.17668243341267442</v>
      </c>
      <c r="E31" s="17">
        <v>0.15920754924948177</v>
      </c>
      <c r="F31" s="2" t="s">
        <v>93</v>
      </c>
    </row>
    <row r="32" spans="1:6" ht="27" customHeight="1">
      <c r="A32" s="23"/>
      <c r="B32" s="26"/>
      <c r="C32" s="24"/>
      <c r="D32" s="24"/>
      <c r="E32" s="25"/>
      <c r="F32" s="31"/>
    </row>
    <row r="33" spans="1:4" ht="24.75" customHeight="1">
      <c r="A33" s="10" t="s">
        <v>26</v>
      </c>
      <c r="B33" s="11" t="s">
        <v>0</v>
      </c>
      <c r="C33" s="11" t="s">
        <v>2</v>
      </c>
      <c r="D33" s="11" t="s">
        <v>1</v>
      </c>
    </row>
    <row r="34" spans="1:4">
      <c r="A34" s="6" t="s">
        <v>35</v>
      </c>
      <c r="B34" s="2" t="s">
        <v>103</v>
      </c>
      <c r="C34" s="4" t="s">
        <v>104</v>
      </c>
      <c r="D34" s="18" t="s">
        <v>105</v>
      </c>
    </row>
    <row r="35" spans="1:4">
      <c r="A35" s="21" t="s">
        <v>27</v>
      </c>
      <c r="B35" s="20" t="s">
        <v>7</v>
      </c>
      <c r="C35" s="4" t="s">
        <v>89</v>
      </c>
      <c r="D35" s="70" t="s">
        <v>85</v>
      </c>
    </row>
    <row r="36" spans="1:4">
      <c r="A36" s="21" t="s">
        <v>36</v>
      </c>
      <c r="B36" s="20" t="s">
        <v>7</v>
      </c>
      <c r="C36" s="4" t="s">
        <v>90</v>
      </c>
      <c r="D36" s="71"/>
    </row>
    <row r="37" spans="1:4">
      <c r="A37" s="84" t="s">
        <v>32</v>
      </c>
      <c r="B37" s="81" t="s">
        <v>28</v>
      </c>
      <c r="C37" s="4" t="s">
        <v>67</v>
      </c>
      <c r="D37" s="81" t="s">
        <v>74</v>
      </c>
    </row>
    <row r="38" spans="1:4">
      <c r="A38" s="85"/>
      <c r="B38" s="82"/>
      <c r="C38" s="4" t="s">
        <v>75</v>
      </c>
      <c r="D38" s="82"/>
    </row>
    <row r="39" spans="1:4">
      <c r="A39" s="85"/>
      <c r="B39" s="82"/>
      <c r="C39" s="4" t="s">
        <v>68</v>
      </c>
      <c r="D39" s="82"/>
    </row>
    <row r="40" spans="1:4">
      <c r="A40" s="85"/>
      <c r="B40" s="82"/>
      <c r="C40" s="4" t="s">
        <v>76</v>
      </c>
      <c r="D40" s="82"/>
    </row>
    <row r="41" spans="1:4">
      <c r="A41" s="86"/>
      <c r="B41" s="83"/>
      <c r="C41" s="4" t="s">
        <v>77</v>
      </c>
      <c r="D41" s="83"/>
    </row>
    <row r="42" spans="1:4">
      <c r="A42" s="88" t="s">
        <v>33</v>
      </c>
      <c r="B42" s="87" t="s">
        <v>28</v>
      </c>
      <c r="C42" s="19" t="s">
        <v>78</v>
      </c>
      <c r="D42" s="81" t="s">
        <v>74</v>
      </c>
    </row>
    <row r="43" spans="1:4">
      <c r="A43" s="88"/>
      <c r="B43" s="87"/>
      <c r="C43" s="19" t="s">
        <v>79</v>
      </c>
      <c r="D43" s="82"/>
    </row>
    <row r="44" spans="1:4">
      <c r="A44" s="88"/>
      <c r="B44" s="87"/>
      <c r="C44" s="19" t="s">
        <v>80</v>
      </c>
      <c r="D44" s="82"/>
    </row>
    <row r="45" spans="1:4">
      <c r="A45" s="88"/>
      <c r="B45" s="87"/>
      <c r="C45" s="19" t="s">
        <v>81</v>
      </c>
      <c r="D45" s="82"/>
    </row>
    <row r="46" spans="1:4">
      <c r="A46" s="88"/>
      <c r="B46" s="87"/>
      <c r="C46" s="19" t="s">
        <v>82</v>
      </c>
      <c r="D46" s="83"/>
    </row>
  </sheetData>
  <mergeCells count="12">
    <mergeCell ref="D37:D41"/>
    <mergeCell ref="B37:B41"/>
    <mergeCell ref="A37:A41"/>
    <mergeCell ref="D42:D46"/>
    <mergeCell ref="B42:B46"/>
    <mergeCell ref="A42:A46"/>
    <mergeCell ref="D35:D36"/>
    <mergeCell ref="A4:A5"/>
    <mergeCell ref="F20:F21"/>
    <mergeCell ref="B20:B21"/>
    <mergeCell ref="A20:A21"/>
    <mergeCell ref="C20:E20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zoomScale="70" zoomScaleNormal="70" workbookViewId="0">
      <selection activeCell="C30" sqref="C29:C30"/>
    </sheetView>
  </sheetViews>
  <sheetFormatPr baseColWidth="10" defaultRowHeight="15"/>
  <sheetData>
    <row r="1" spans="1:17">
      <c r="A1" s="35"/>
    </row>
    <row r="2" spans="1:17">
      <c r="A2" s="36"/>
    </row>
    <row r="3" spans="1:17">
      <c r="A3" s="35"/>
      <c r="B3" s="39"/>
      <c r="C3" s="58" t="s">
        <v>61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>
      <c r="A4" s="37"/>
      <c r="B4" s="40"/>
    </row>
    <row r="5" spans="1:17">
      <c r="A5" s="37"/>
      <c r="B5" s="40"/>
    </row>
    <row r="6" spans="1:17">
      <c r="A6" s="37"/>
      <c r="B6" s="40"/>
    </row>
    <row r="7" spans="1:17">
      <c r="A7" s="37"/>
      <c r="B7" s="40"/>
      <c r="E7" s="44" t="s">
        <v>38</v>
      </c>
      <c r="F7" s="44"/>
      <c r="G7" s="44"/>
      <c r="H7" s="44"/>
      <c r="I7" s="44"/>
    </row>
    <row r="8" spans="1:17">
      <c r="A8" s="37"/>
      <c r="B8" s="40"/>
      <c r="E8" s="43" t="s">
        <v>91</v>
      </c>
    </row>
    <row r="9" spans="1:17">
      <c r="A9" s="37"/>
      <c r="B9" s="40"/>
      <c r="F9" t="s">
        <v>51</v>
      </c>
      <c r="G9" t="s">
        <v>52</v>
      </c>
      <c r="H9" t="s">
        <v>53</v>
      </c>
      <c r="I9" t="s">
        <v>54</v>
      </c>
    </row>
    <row r="10" spans="1:17">
      <c r="A10" s="37"/>
      <c r="B10" s="40"/>
      <c r="E10">
        <v>2016</v>
      </c>
      <c r="F10" s="59">
        <v>548.505</v>
      </c>
      <c r="G10" s="59">
        <v>547.22799999999995</v>
      </c>
      <c r="H10" s="59">
        <v>548.51199999999994</v>
      </c>
      <c r="I10" s="59">
        <v>551.60699999999997</v>
      </c>
    </row>
    <row r="11" spans="1:17">
      <c r="A11" s="37"/>
      <c r="B11" s="40"/>
      <c r="E11">
        <v>2017</v>
      </c>
      <c r="F11" s="59">
        <v>556.04200000000003</v>
      </c>
      <c r="G11" s="59">
        <v>560.255</v>
      </c>
      <c r="H11" s="59">
        <v>564.14200000000005</v>
      </c>
      <c r="I11" s="59">
        <v>568.70799999999997</v>
      </c>
    </row>
    <row r="12" spans="1:17">
      <c r="A12" s="37"/>
      <c r="B12" s="40"/>
      <c r="E12">
        <v>2018</v>
      </c>
      <c r="F12" s="59">
        <v>569.47699999999998</v>
      </c>
      <c r="G12" s="59">
        <v>570.90300000000002</v>
      </c>
      <c r="H12" s="59">
        <v>572.87099999999998</v>
      </c>
      <c r="I12" s="59">
        <v>576.54200000000003</v>
      </c>
    </row>
    <row r="13" spans="1:17">
      <c r="A13" s="37"/>
      <c r="B13" s="40"/>
      <c r="E13">
        <v>2019</v>
      </c>
      <c r="F13" s="59">
        <v>581.22299999999996</v>
      </c>
      <c r="G13" s="59">
        <v>584.255</v>
      </c>
      <c r="H13" s="59">
        <v>584.95799999999997</v>
      </c>
      <c r="I13" s="59">
        <v>582.68299999999999</v>
      </c>
      <c r="J13" s="56"/>
    </row>
    <row r="14" spans="1:17">
      <c r="A14" s="37"/>
      <c r="B14" s="40"/>
      <c r="E14">
        <v>2020</v>
      </c>
      <c r="F14" s="59">
        <v>550.93299999999999</v>
      </c>
      <c r="G14" s="59">
        <v>476.29899999999998</v>
      </c>
      <c r="H14" s="59">
        <v>563.81500000000005</v>
      </c>
      <c r="I14" s="59">
        <v>558.654</v>
      </c>
      <c r="J14" s="56"/>
    </row>
    <row r="15" spans="1:17">
      <c r="A15" s="37"/>
      <c r="B15" s="40"/>
      <c r="E15">
        <v>2021</v>
      </c>
      <c r="F15" s="60">
        <v>560.04200000000003</v>
      </c>
      <c r="G15" s="60">
        <v>564.97299999999996</v>
      </c>
      <c r="H15" s="60">
        <v>582.36099999999999</v>
      </c>
      <c r="I15" s="60">
        <v>585.01900000000001</v>
      </c>
      <c r="J15" s="65"/>
    </row>
    <row r="16" spans="1:17">
      <c r="A16" s="37"/>
      <c r="B16" s="40"/>
      <c r="E16">
        <v>2022</v>
      </c>
      <c r="F16" s="60">
        <v>584.27499999999998</v>
      </c>
      <c r="G16" s="60">
        <v>586.76199999999994</v>
      </c>
      <c r="H16" s="60">
        <v>589.75099999999998</v>
      </c>
      <c r="I16" s="60">
        <v>589.54499999999996</v>
      </c>
      <c r="J16" s="65"/>
    </row>
    <row r="17" spans="1:10">
      <c r="A17" s="37"/>
      <c r="B17" s="40"/>
      <c r="E17">
        <v>2023</v>
      </c>
      <c r="F17" s="60">
        <v>589.95799999999997</v>
      </c>
      <c r="G17" s="60">
        <v>593.31200000000001</v>
      </c>
      <c r="H17" s="60">
        <v>593.86900000000003</v>
      </c>
      <c r="I17" s="60"/>
      <c r="J17" s="65"/>
    </row>
    <row r="18" spans="1:10">
      <c r="A18" s="37"/>
      <c r="B18" s="40"/>
      <c r="F18" s="40"/>
      <c r="G18" s="40"/>
      <c r="H18" s="40"/>
      <c r="I18" s="41"/>
      <c r="J18" s="56"/>
    </row>
    <row r="19" spans="1:10">
      <c r="A19" s="37"/>
      <c r="B19" s="40"/>
      <c r="F19" t="s">
        <v>51</v>
      </c>
      <c r="G19" t="s">
        <v>52</v>
      </c>
      <c r="H19" t="s">
        <v>53</v>
      </c>
      <c r="I19" t="s">
        <v>54</v>
      </c>
      <c r="J19" s="56"/>
    </row>
    <row r="20" spans="1:10">
      <c r="A20" s="37"/>
      <c r="B20" s="40"/>
      <c r="E20">
        <v>2016</v>
      </c>
      <c r="F20" s="40">
        <f t="shared" ref="F20:F27" si="0">F10</f>
        <v>548.505</v>
      </c>
      <c r="G20" s="40">
        <f t="shared" ref="G20:I27" si="1">G10+F20</f>
        <v>1095.7329999999999</v>
      </c>
      <c r="H20" s="40">
        <f t="shared" si="1"/>
        <v>1644.2449999999999</v>
      </c>
      <c r="I20" s="40">
        <f t="shared" si="1"/>
        <v>2195.8519999999999</v>
      </c>
      <c r="J20" s="56"/>
    </row>
    <row r="21" spans="1:10">
      <c r="A21" s="37"/>
      <c r="B21" s="40"/>
      <c r="E21">
        <v>2017</v>
      </c>
      <c r="F21" s="40">
        <f t="shared" si="0"/>
        <v>556.04200000000003</v>
      </c>
      <c r="G21" s="40">
        <f t="shared" si="1"/>
        <v>1116.297</v>
      </c>
      <c r="H21" s="40">
        <f t="shared" si="1"/>
        <v>1680.4390000000001</v>
      </c>
      <c r="I21" s="40">
        <f t="shared" si="1"/>
        <v>2249.1469999999999</v>
      </c>
      <c r="J21" s="56"/>
    </row>
    <row r="22" spans="1:10">
      <c r="A22" s="37"/>
      <c r="B22" s="40"/>
      <c r="E22">
        <v>2018</v>
      </c>
      <c r="F22" s="40">
        <f t="shared" si="0"/>
        <v>569.47699999999998</v>
      </c>
      <c r="G22" s="40">
        <f t="shared" si="1"/>
        <v>1140.3800000000001</v>
      </c>
      <c r="H22" s="40">
        <f t="shared" si="1"/>
        <v>1713.2510000000002</v>
      </c>
      <c r="I22" s="40">
        <f t="shared" si="1"/>
        <v>2289.7930000000001</v>
      </c>
      <c r="J22" s="56"/>
    </row>
    <row r="23" spans="1:10">
      <c r="A23" s="37"/>
      <c r="B23" s="40"/>
      <c r="E23">
        <v>2019</v>
      </c>
      <c r="F23" s="40">
        <f t="shared" si="0"/>
        <v>581.22299999999996</v>
      </c>
      <c r="G23" s="40">
        <f t="shared" si="1"/>
        <v>1165.4780000000001</v>
      </c>
      <c r="H23" s="40">
        <f t="shared" si="1"/>
        <v>1750.4360000000001</v>
      </c>
      <c r="I23" s="40">
        <f t="shared" si="1"/>
        <v>2333.1190000000001</v>
      </c>
      <c r="J23" s="56"/>
    </row>
    <row r="24" spans="1:10">
      <c r="A24" s="37"/>
      <c r="B24" s="40"/>
      <c r="E24">
        <v>2020</v>
      </c>
      <c r="F24" s="40">
        <f t="shared" si="0"/>
        <v>550.93299999999999</v>
      </c>
      <c r="G24" s="40">
        <f t="shared" si="1"/>
        <v>1027.232</v>
      </c>
      <c r="H24" s="40">
        <f t="shared" si="1"/>
        <v>1591.047</v>
      </c>
      <c r="I24" s="40">
        <f t="shared" si="1"/>
        <v>2149.701</v>
      </c>
      <c r="J24" s="56"/>
    </row>
    <row r="25" spans="1:10">
      <c r="A25" s="37"/>
      <c r="B25" s="40"/>
      <c r="E25">
        <v>2021</v>
      </c>
      <c r="F25" s="40">
        <f t="shared" si="0"/>
        <v>560.04200000000003</v>
      </c>
      <c r="G25" s="40">
        <f t="shared" si="1"/>
        <v>1125.0149999999999</v>
      </c>
      <c r="H25" s="40">
        <f t="shared" si="1"/>
        <v>1707.3759999999997</v>
      </c>
      <c r="I25" s="40">
        <f t="shared" si="1"/>
        <v>2292.3949999999995</v>
      </c>
      <c r="J25" s="56"/>
    </row>
    <row r="26" spans="1:10">
      <c r="A26" s="37"/>
      <c r="B26" s="40"/>
      <c r="E26">
        <v>2022</v>
      </c>
      <c r="F26" s="40">
        <f t="shared" si="0"/>
        <v>584.27499999999998</v>
      </c>
      <c r="G26" s="40">
        <f t="shared" si="1"/>
        <v>1171.0369999999998</v>
      </c>
      <c r="H26" s="40">
        <f t="shared" si="1"/>
        <v>1760.7879999999998</v>
      </c>
      <c r="I26" s="40">
        <f t="shared" si="1"/>
        <v>2350.3329999999996</v>
      </c>
      <c r="J26" s="56"/>
    </row>
    <row r="27" spans="1:10">
      <c r="A27" s="37"/>
      <c r="B27" s="40"/>
      <c r="E27">
        <v>2023</v>
      </c>
      <c r="F27" s="40">
        <f t="shared" si="0"/>
        <v>589.95799999999997</v>
      </c>
      <c r="G27" s="40">
        <f t="shared" si="1"/>
        <v>1183.27</v>
      </c>
      <c r="H27" s="40">
        <f t="shared" si="1"/>
        <v>1777.1390000000001</v>
      </c>
      <c r="I27" s="40">
        <f t="shared" si="1"/>
        <v>1777.1390000000001</v>
      </c>
      <c r="J27" s="56"/>
    </row>
    <row r="28" spans="1:10">
      <c r="A28" s="37"/>
      <c r="B28" s="40"/>
    </row>
    <row r="29" spans="1:10">
      <c r="A29" s="37"/>
      <c r="B29" s="40"/>
      <c r="E29" s="44" t="s">
        <v>57</v>
      </c>
      <c r="F29" s="44"/>
      <c r="G29" s="44"/>
      <c r="H29" s="44"/>
      <c r="I29" s="44"/>
    </row>
    <row r="30" spans="1:10">
      <c r="A30" s="37"/>
      <c r="B30" s="40"/>
      <c r="E30" s="43" t="s">
        <v>91</v>
      </c>
      <c r="F30" t="s">
        <v>51</v>
      </c>
      <c r="G30" t="s">
        <v>52</v>
      </c>
      <c r="H30" t="s">
        <v>53</v>
      </c>
      <c r="I30" t="s">
        <v>54</v>
      </c>
    </row>
    <row r="31" spans="1:10">
      <c r="A31" s="37"/>
      <c r="B31" s="40"/>
      <c r="E31">
        <v>2016</v>
      </c>
      <c r="F31" s="40"/>
      <c r="G31" s="45">
        <f t="shared" ref="G31:I36" si="2">G10/F10-1</f>
        <v>-2.3281465073244911E-3</v>
      </c>
      <c r="H31" s="45">
        <f t="shared" si="2"/>
        <v>2.3463711652180752E-3</v>
      </c>
      <c r="I31" s="45">
        <f t="shared" si="2"/>
        <v>5.642538358322291E-3</v>
      </c>
    </row>
    <row r="32" spans="1:10">
      <c r="A32" s="37"/>
      <c r="B32" s="40"/>
      <c r="E32">
        <v>2017</v>
      </c>
      <c r="F32" s="45">
        <f>F11/I10-1</f>
        <v>8.040144523184134E-3</v>
      </c>
      <c r="G32" s="45">
        <f t="shared" si="2"/>
        <v>7.5767657838796687E-3</v>
      </c>
      <c r="H32" s="45">
        <f t="shared" si="2"/>
        <v>6.9379122006945071E-3</v>
      </c>
      <c r="I32" s="45">
        <f t="shared" si="2"/>
        <v>8.0937069035809106E-3</v>
      </c>
    </row>
    <row r="33" spans="1:9">
      <c r="A33" s="37"/>
      <c r="B33" s="40"/>
      <c r="E33">
        <v>2018</v>
      </c>
      <c r="F33" s="45">
        <f>F12/I11-1</f>
        <v>1.3521877659536941E-3</v>
      </c>
      <c r="G33" s="45">
        <f t="shared" si="2"/>
        <v>2.5040519634682568E-3</v>
      </c>
      <c r="H33" s="45">
        <f t="shared" si="2"/>
        <v>3.4471705350995752E-3</v>
      </c>
      <c r="I33" s="45">
        <f t="shared" si="2"/>
        <v>6.408074418150056E-3</v>
      </c>
    </row>
    <row r="34" spans="1:9">
      <c r="A34" s="37"/>
      <c r="B34" s="40"/>
      <c r="E34">
        <v>2019</v>
      </c>
      <c r="F34" s="45">
        <f>F13/I12-1</f>
        <v>8.1190962670540934E-3</v>
      </c>
      <c r="G34" s="45">
        <f t="shared" si="2"/>
        <v>5.2165864048738797E-3</v>
      </c>
      <c r="H34" s="45">
        <f t="shared" si="2"/>
        <v>1.2032417352012548E-3</v>
      </c>
      <c r="I34" s="45">
        <f t="shared" si="2"/>
        <v>-3.889168111214758E-3</v>
      </c>
    </row>
    <row r="35" spans="1:9">
      <c r="A35" s="37"/>
      <c r="B35" s="40"/>
      <c r="E35">
        <v>2020</v>
      </c>
      <c r="F35" s="45">
        <f>F14/I13-1</f>
        <v>-5.4489319235330402E-2</v>
      </c>
      <c r="G35" s="45">
        <f t="shared" si="2"/>
        <v>-0.13546837818754731</v>
      </c>
      <c r="H35" s="45">
        <f t="shared" si="2"/>
        <v>0.18374172526081334</v>
      </c>
      <c r="I35" s="45">
        <f t="shared" si="2"/>
        <v>-9.153711767157735E-3</v>
      </c>
    </row>
    <row r="36" spans="1:9">
      <c r="A36" s="37"/>
      <c r="B36" s="40"/>
      <c r="E36">
        <v>2021</v>
      </c>
      <c r="F36" s="45">
        <f>F15/I14-1</f>
        <v>2.4845432056335159E-3</v>
      </c>
      <c r="G36" s="45">
        <f t="shared" si="2"/>
        <v>8.8046967905976992E-3</v>
      </c>
      <c r="H36" s="45">
        <f t="shared" si="2"/>
        <v>3.0776691983510851E-2</v>
      </c>
      <c r="I36" s="45">
        <f t="shared" si="2"/>
        <v>4.5641792633779321E-3</v>
      </c>
    </row>
    <row r="37" spans="1:9">
      <c r="A37" s="37"/>
      <c r="B37" s="40"/>
      <c r="E37">
        <v>2022</v>
      </c>
      <c r="F37" s="45">
        <f t="shared" ref="F37:F38" si="3">F16/I15-1</f>
        <v>-1.2717535669781732E-3</v>
      </c>
      <c r="G37" s="45">
        <f t="shared" ref="G37:I37" si="4">G16/F16-1</f>
        <v>4.2565572718324951E-3</v>
      </c>
      <c r="H37" s="45">
        <f t="shared" si="4"/>
        <v>5.0940585791172666E-3</v>
      </c>
      <c r="I37" s="45">
        <f t="shared" si="4"/>
        <v>-3.492999587961787E-4</v>
      </c>
    </row>
    <row r="38" spans="1:9">
      <c r="A38" s="37"/>
      <c r="B38" s="40"/>
      <c r="E38">
        <v>2023</v>
      </c>
      <c r="F38" s="45">
        <f t="shared" si="3"/>
        <v>7.0054024713983587E-4</v>
      </c>
      <c r="G38" s="45">
        <f t="shared" ref="G38:I38" si="5">G17/F17-1</f>
        <v>5.6851504683383958E-3</v>
      </c>
      <c r="H38" s="45">
        <f t="shared" si="5"/>
        <v>9.3879779947148023E-4</v>
      </c>
      <c r="I38" s="45">
        <f t="shared" si="5"/>
        <v>-1</v>
      </c>
    </row>
    <row r="39" spans="1:9">
      <c r="A39" s="37"/>
      <c r="B39" s="40"/>
    </row>
    <row r="40" spans="1:9">
      <c r="A40" s="37"/>
      <c r="B40" s="40"/>
      <c r="E40" s="44" t="s">
        <v>58</v>
      </c>
      <c r="F40" s="44"/>
      <c r="G40" s="44"/>
      <c r="H40" s="44"/>
      <c r="I40" s="44"/>
    </row>
    <row r="41" spans="1:9">
      <c r="A41" s="37"/>
      <c r="B41" s="40"/>
      <c r="E41" s="43" t="s">
        <v>91</v>
      </c>
      <c r="F41" t="s">
        <v>51</v>
      </c>
      <c r="G41" t="s">
        <v>52</v>
      </c>
      <c r="H41" t="s">
        <v>53</v>
      </c>
      <c r="I41" t="s">
        <v>54</v>
      </c>
    </row>
    <row r="42" spans="1:9">
      <c r="A42" s="37"/>
      <c r="B42" s="40"/>
      <c r="E42">
        <v>2016</v>
      </c>
      <c r="F42" s="40"/>
      <c r="G42" s="40"/>
      <c r="H42" s="40"/>
      <c r="I42" s="40"/>
    </row>
    <row r="43" spans="1:9">
      <c r="A43" s="37"/>
      <c r="B43" s="40"/>
      <c r="E43">
        <v>2017</v>
      </c>
      <c r="F43" s="45">
        <f t="shared" ref="F43:I47" si="6">F21/F20-1</f>
        <v>1.3740986864294813E-2</v>
      </c>
      <c r="G43" s="45">
        <f t="shared" si="6"/>
        <v>1.8767345694617354E-2</v>
      </c>
      <c r="H43" s="45">
        <f t="shared" si="6"/>
        <v>2.2012534628355285E-2</v>
      </c>
      <c r="I43" s="45">
        <f t="shared" si="6"/>
        <v>2.4270761417436226E-2</v>
      </c>
    </row>
    <row r="44" spans="1:9">
      <c r="A44" s="37"/>
      <c r="B44" s="40"/>
      <c r="E44">
        <v>2018</v>
      </c>
      <c r="F44" s="45">
        <f t="shared" si="6"/>
        <v>2.4161843889490164E-2</v>
      </c>
      <c r="G44" s="45">
        <f t="shared" si="6"/>
        <v>2.1574007634169057E-2</v>
      </c>
      <c r="H44" s="45">
        <f t="shared" si="6"/>
        <v>1.952585009036345E-2</v>
      </c>
      <c r="I44" s="45">
        <f t="shared" si="6"/>
        <v>1.8071740086352817E-2</v>
      </c>
    </row>
    <row r="45" spans="1:9">
      <c r="A45" s="37"/>
      <c r="B45" s="40"/>
      <c r="E45">
        <v>2019</v>
      </c>
      <c r="F45" s="45">
        <f t="shared" si="6"/>
        <v>2.0625942750980286E-2</v>
      </c>
      <c r="G45" s="45">
        <f t="shared" si="6"/>
        <v>2.2008453322576615E-2</v>
      </c>
      <c r="H45" s="45">
        <f t="shared" si="6"/>
        <v>2.1704350384152749E-2</v>
      </c>
      <c r="I45" s="45">
        <f t="shared" si="6"/>
        <v>1.8921361013855886E-2</v>
      </c>
    </row>
    <row r="46" spans="1:9">
      <c r="A46" s="37"/>
      <c r="B46" s="40"/>
      <c r="E46">
        <v>2020</v>
      </c>
      <c r="F46" s="45">
        <f t="shared" si="6"/>
        <v>-5.2114248747898717E-2</v>
      </c>
      <c r="G46" s="45">
        <f t="shared" si="6"/>
        <v>-0.11861742563995215</v>
      </c>
      <c r="H46" s="45">
        <f t="shared" si="6"/>
        <v>-9.1056742434456384E-2</v>
      </c>
      <c r="I46" s="45">
        <f t="shared" si="6"/>
        <v>-7.8614935629087168E-2</v>
      </c>
    </row>
    <row r="47" spans="1:9">
      <c r="A47" s="37"/>
      <c r="B47" s="40"/>
      <c r="E47">
        <v>2021</v>
      </c>
      <c r="F47" s="45">
        <f t="shared" si="6"/>
        <v>1.6533770894101574E-2</v>
      </c>
      <c r="G47" s="45">
        <f t="shared" si="6"/>
        <v>9.5190765085199747E-2</v>
      </c>
      <c r="H47" s="45">
        <f t="shared" si="6"/>
        <v>7.311474771015547E-2</v>
      </c>
      <c r="I47" s="45">
        <f t="shared" si="6"/>
        <v>6.6378533572808207E-2</v>
      </c>
    </row>
    <row r="48" spans="1:9">
      <c r="A48" s="37"/>
      <c r="B48" s="40"/>
      <c r="E48">
        <v>2022</v>
      </c>
      <c r="F48" s="45">
        <f t="shared" ref="F48:I48" si="7">F26/F25-1</f>
        <v>4.326996903803626E-2</v>
      </c>
      <c r="G48" s="45">
        <f t="shared" si="7"/>
        <v>4.0907899005790949E-2</v>
      </c>
      <c r="H48" s="45">
        <f t="shared" si="7"/>
        <v>3.1283091715005984E-2</v>
      </c>
      <c r="I48" s="45">
        <f t="shared" si="7"/>
        <v>2.5274003825693336E-2</v>
      </c>
    </row>
    <row r="49" spans="1:9">
      <c r="A49" s="37"/>
      <c r="B49" s="40"/>
      <c r="E49">
        <v>2023</v>
      </c>
      <c r="F49" s="45">
        <f t="shared" ref="F49:I49" si="8">F27/F26-1</f>
        <v>9.7265842283171811E-3</v>
      </c>
      <c r="G49" s="45">
        <f t="shared" si="8"/>
        <v>1.0446296743826355E-2</v>
      </c>
      <c r="H49" s="45">
        <f t="shared" si="8"/>
        <v>9.2861832315986881E-3</v>
      </c>
      <c r="I49" s="45">
        <f t="shared" si="8"/>
        <v>-0.24387778242487324</v>
      </c>
    </row>
    <row r="50" spans="1:9">
      <c r="A50" s="37"/>
      <c r="B50" s="40"/>
    </row>
    <row r="51" spans="1:9">
      <c r="A51" s="37"/>
      <c r="B51" s="40"/>
    </row>
    <row r="52" spans="1:9">
      <c r="A52" s="37"/>
      <c r="B52" s="40"/>
    </row>
    <row r="53" spans="1:9">
      <c r="A53" s="37"/>
      <c r="B53" s="40"/>
    </row>
    <row r="54" spans="1:9">
      <c r="A54" s="37"/>
      <c r="B54" s="40"/>
    </row>
    <row r="55" spans="1:9">
      <c r="A55" s="37"/>
      <c r="B55" s="40"/>
    </row>
    <row r="56" spans="1:9">
      <c r="A56" s="37"/>
      <c r="B56" s="40"/>
    </row>
    <row r="57" spans="1:9">
      <c r="A57" s="37"/>
      <c r="B57" s="40"/>
    </row>
    <row r="58" spans="1:9">
      <c r="A58" s="37"/>
      <c r="B58" s="40"/>
    </row>
    <row r="59" spans="1:9">
      <c r="A59" s="37"/>
      <c r="B59" s="40"/>
    </row>
    <row r="60" spans="1:9">
      <c r="A60" s="37"/>
      <c r="B60" s="40"/>
    </row>
    <row r="61" spans="1:9">
      <c r="A61" s="37"/>
      <c r="B61" s="40"/>
    </row>
    <row r="62" spans="1:9">
      <c r="A62" s="37"/>
      <c r="B62" s="40"/>
    </row>
    <row r="63" spans="1:9">
      <c r="A63" s="37"/>
      <c r="B63" s="40"/>
    </row>
    <row r="64" spans="1:9">
      <c r="A64" s="37"/>
      <c r="B64" s="40"/>
    </row>
    <row r="65" spans="1:2">
      <c r="A65" s="37"/>
      <c r="B65" s="40"/>
    </row>
    <row r="66" spans="1:2">
      <c r="A66" s="37"/>
      <c r="B66" s="40"/>
    </row>
    <row r="67" spans="1:2">
      <c r="A67" s="37"/>
      <c r="B67" s="40"/>
    </row>
    <row r="68" spans="1:2">
      <c r="A68" s="37"/>
      <c r="B68" s="40"/>
    </row>
    <row r="69" spans="1:2">
      <c r="A69" s="37"/>
      <c r="B69" s="40"/>
    </row>
    <row r="70" spans="1:2">
      <c r="A70" s="37"/>
      <c r="B70" s="40"/>
    </row>
    <row r="71" spans="1:2">
      <c r="A71" s="37"/>
      <c r="B71" s="40"/>
    </row>
    <row r="72" spans="1:2">
      <c r="A72" s="37"/>
      <c r="B72" s="40"/>
    </row>
    <row r="73" spans="1:2">
      <c r="A73" s="37"/>
      <c r="B73" s="40"/>
    </row>
    <row r="74" spans="1:2">
      <c r="A74" s="37"/>
      <c r="B74" s="40"/>
    </row>
    <row r="75" spans="1:2">
      <c r="A75" s="37"/>
      <c r="B75" s="40"/>
    </row>
    <row r="76" spans="1:2">
      <c r="A76" s="37"/>
      <c r="B76" s="40"/>
    </row>
    <row r="77" spans="1:2">
      <c r="A77" s="37"/>
      <c r="B77" s="40"/>
    </row>
    <row r="78" spans="1:2">
      <c r="A78" s="37"/>
      <c r="B78" s="40"/>
    </row>
    <row r="79" spans="1:2">
      <c r="A79" s="37"/>
      <c r="B79" s="40"/>
    </row>
    <row r="80" spans="1:2">
      <c r="A80" s="37"/>
      <c r="B80" s="40"/>
    </row>
    <row r="81" spans="1:2">
      <c r="A81" s="37"/>
      <c r="B81" s="40"/>
    </row>
    <row r="82" spans="1:2">
      <c r="A82" s="37"/>
      <c r="B82" s="40"/>
    </row>
    <row r="83" spans="1:2">
      <c r="A83" s="37"/>
      <c r="B83" s="40"/>
    </row>
    <row r="84" spans="1:2">
      <c r="A84" s="37"/>
      <c r="B84" s="40"/>
    </row>
    <row r="85" spans="1:2">
      <c r="A85" s="37"/>
      <c r="B85" s="40"/>
    </row>
    <row r="86" spans="1:2">
      <c r="A86" s="37"/>
      <c r="B86" s="40"/>
    </row>
    <row r="87" spans="1:2">
      <c r="A87" s="37"/>
      <c r="B87" s="40"/>
    </row>
    <row r="88" spans="1:2">
      <c r="A88" s="37"/>
      <c r="B88" s="40"/>
    </row>
    <row r="89" spans="1:2">
      <c r="A89" s="37"/>
      <c r="B89" s="40"/>
    </row>
    <row r="90" spans="1:2">
      <c r="A90" s="37"/>
      <c r="B90" s="40"/>
    </row>
    <row r="91" spans="1:2">
      <c r="A91" s="37"/>
      <c r="B91" s="40"/>
    </row>
    <row r="92" spans="1:2">
      <c r="A92" s="37"/>
      <c r="B92" s="40"/>
    </row>
    <row r="93" spans="1:2">
      <c r="A93" s="37"/>
      <c r="B93" s="40"/>
    </row>
    <row r="94" spans="1:2">
      <c r="A94" s="37"/>
      <c r="B94" s="40"/>
    </row>
    <row r="95" spans="1:2">
      <c r="A95" s="37"/>
      <c r="B95" s="40"/>
    </row>
    <row r="96" spans="1:2">
      <c r="A96" s="37"/>
      <c r="B96" s="40"/>
    </row>
    <row r="97" spans="1:2">
      <c r="A97" s="37"/>
      <c r="B97" s="40"/>
    </row>
    <row r="98" spans="1:2">
      <c r="A98" s="37"/>
      <c r="B98" s="40"/>
    </row>
    <row r="99" spans="1:2">
      <c r="A99" s="37"/>
      <c r="B99" s="40"/>
    </row>
    <row r="100" spans="1:2">
      <c r="A100" s="37"/>
      <c r="B100" s="40"/>
    </row>
    <row r="101" spans="1:2">
      <c r="A101" s="37"/>
      <c r="B101" s="40"/>
    </row>
    <row r="102" spans="1:2">
      <c r="A102" s="37"/>
      <c r="B102" s="40"/>
    </row>
    <row r="103" spans="1:2">
      <c r="A103" s="37"/>
      <c r="B103" s="40"/>
    </row>
    <row r="104" spans="1:2">
      <c r="A104" s="37"/>
      <c r="B104" s="40"/>
    </row>
    <row r="105" spans="1:2">
      <c r="A105" s="37"/>
      <c r="B105" s="40"/>
    </row>
    <row r="106" spans="1:2">
      <c r="A106" s="37"/>
      <c r="B106" s="40"/>
    </row>
    <row r="107" spans="1:2">
      <c r="A107" s="37"/>
      <c r="B107" s="40"/>
    </row>
    <row r="108" spans="1:2">
      <c r="A108" s="37"/>
      <c r="B108" s="40"/>
    </row>
    <row r="109" spans="1:2">
      <c r="A109" s="37"/>
      <c r="B109" s="40"/>
    </row>
    <row r="110" spans="1:2">
      <c r="A110" s="37"/>
      <c r="B110" s="40"/>
    </row>
    <row r="111" spans="1:2">
      <c r="A111" s="37"/>
      <c r="B111" s="40"/>
    </row>
    <row r="112" spans="1:2">
      <c r="A112" s="37"/>
      <c r="B112" s="40"/>
    </row>
    <row r="113" spans="1:2">
      <c r="A113" s="37"/>
      <c r="B113" s="40"/>
    </row>
    <row r="114" spans="1:2">
      <c r="A114" s="37"/>
      <c r="B114" s="40"/>
    </row>
    <row r="115" spans="1:2">
      <c r="A115" s="37"/>
      <c r="B115" s="40"/>
    </row>
    <row r="116" spans="1:2">
      <c r="A116" s="37"/>
      <c r="B116" s="40"/>
    </row>
    <row r="117" spans="1:2">
      <c r="A117" s="37"/>
      <c r="B117" s="40"/>
    </row>
    <row r="118" spans="1:2">
      <c r="A118" s="37"/>
      <c r="B118" s="40"/>
    </row>
    <row r="119" spans="1:2">
      <c r="A119" s="37"/>
      <c r="B119" s="40"/>
    </row>
    <row r="120" spans="1:2">
      <c r="A120" s="37"/>
      <c r="B120" s="40"/>
    </row>
    <row r="121" spans="1:2">
      <c r="A121" s="37"/>
      <c r="B121" s="40"/>
    </row>
    <row r="122" spans="1:2">
      <c r="A122" s="37"/>
      <c r="B122" s="40"/>
    </row>
    <row r="123" spans="1:2">
      <c r="A123" s="37"/>
      <c r="B123" s="40"/>
    </row>
    <row r="124" spans="1:2">
      <c r="A124" s="37"/>
      <c r="B124" s="40"/>
    </row>
    <row r="125" spans="1:2">
      <c r="A125" s="38"/>
      <c r="B125" s="41"/>
    </row>
    <row r="126" spans="1:2">
      <c r="A126" s="38"/>
      <c r="B126" s="41"/>
    </row>
    <row r="127" spans="1:2">
      <c r="A127" s="38"/>
      <c r="B127" s="41"/>
    </row>
    <row r="128" spans="1:2">
      <c r="A128" s="38"/>
      <c r="B128" s="41"/>
    </row>
    <row r="129" spans="1:2">
      <c r="A129" s="38"/>
      <c r="B129" s="41"/>
    </row>
    <row r="130" spans="1:2">
      <c r="A130" s="38"/>
      <c r="B130" s="41"/>
    </row>
    <row r="131" spans="1:2">
      <c r="A131" s="38"/>
      <c r="B131" s="41"/>
    </row>
    <row r="132" spans="1:2">
      <c r="A132" s="38"/>
      <c r="B132" s="41"/>
    </row>
    <row r="133" spans="1:2">
      <c r="A133" s="38"/>
      <c r="B133" s="41"/>
    </row>
    <row r="134" spans="1:2">
      <c r="A134" s="38"/>
      <c r="B134" s="41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0"/>
  <sheetViews>
    <sheetView zoomScale="70" zoomScaleNormal="70" workbookViewId="0">
      <selection activeCell="F20" sqref="F20:N20"/>
    </sheetView>
  </sheetViews>
  <sheetFormatPr baseColWidth="10" defaultRowHeight="15"/>
  <cols>
    <col min="4" max="4" width="27.85546875" customWidth="1"/>
  </cols>
  <sheetData>
    <row r="1" spans="1:17" ht="15.75">
      <c r="A1" s="46"/>
      <c r="B1" s="46"/>
    </row>
    <row r="2" spans="1:17" ht="16.5">
      <c r="A2" s="47"/>
      <c r="B2" s="48"/>
      <c r="D2" s="61" t="s">
        <v>62</v>
      </c>
    </row>
    <row r="3" spans="1:17" ht="16.5">
      <c r="A3" s="47"/>
      <c r="B3" s="48"/>
      <c r="D3" s="62" t="s">
        <v>63</v>
      </c>
    </row>
    <row r="4" spans="1:17" ht="20.25">
      <c r="A4" s="49"/>
      <c r="B4" s="48"/>
      <c r="E4" s="58" t="s">
        <v>69</v>
      </c>
    </row>
    <row r="5" spans="1:17">
      <c r="A5" s="50"/>
      <c r="B5" s="51"/>
    </row>
    <row r="6" spans="1:17" ht="15.75">
      <c r="A6" s="52"/>
      <c r="B6" s="90"/>
    </row>
    <row r="7" spans="1:17" ht="15.75">
      <c r="A7" s="53"/>
      <c r="B7" s="90"/>
    </row>
    <row r="8" spans="1:17" ht="15.75">
      <c r="A8" s="53"/>
      <c r="B8" s="90"/>
    </row>
    <row r="9" spans="1:17" ht="15.75">
      <c r="A9" s="53"/>
      <c r="B9" s="89"/>
    </row>
    <row r="10" spans="1:17" ht="15.75">
      <c r="A10" s="52"/>
      <c r="B10" s="89"/>
      <c r="E10" t="s">
        <v>56</v>
      </c>
    </row>
    <row r="11" spans="1:17" ht="15.75">
      <c r="A11" s="52"/>
      <c r="B11" s="89"/>
    </row>
    <row r="12" spans="1:17">
      <c r="A12" s="54"/>
      <c r="B12" s="55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>
      <c r="A13" s="54"/>
      <c r="B13" s="55"/>
      <c r="E13">
        <v>2016</v>
      </c>
      <c r="F13" s="57">
        <v>46960.886641999998</v>
      </c>
      <c r="G13" s="57">
        <v>46654.790866000003</v>
      </c>
      <c r="H13" s="57">
        <v>47071.930219000002</v>
      </c>
      <c r="I13" s="57">
        <v>47217.017678999997</v>
      </c>
      <c r="J13" s="57">
        <v>46973.338542999998</v>
      </c>
      <c r="K13" s="57">
        <v>46990.448571000001</v>
      </c>
      <c r="L13" s="57">
        <v>46501.725754999999</v>
      </c>
      <c r="M13" s="57">
        <v>46766.656254000001</v>
      </c>
      <c r="N13" s="57">
        <v>46988.818012000003</v>
      </c>
      <c r="O13" s="57">
        <v>47401.499346999997</v>
      </c>
      <c r="P13" s="57">
        <v>47330.324207999998</v>
      </c>
      <c r="Q13" s="57">
        <v>47445.262579000002</v>
      </c>
    </row>
    <row r="14" spans="1:17">
      <c r="A14" s="54"/>
      <c r="B14" s="55"/>
      <c r="E14">
        <v>2017</v>
      </c>
      <c r="F14" s="57">
        <v>47697.313988000002</v>
      </c>
      <c r="G14" s="57">
        <v>47376.330319000001</v>
      </c>
      <c r="H14" s="57">
        <v>47260.499220999998</v>
      </c>
      <c r="I14" s="57">
        <v>47282.340682000002</v>
      </c>
      <c r="J14" s="57">
        <v>47852.030637999997</v>
      </c>
      <c r="K14" s="57">
        <v>47787.658947000004</v>
      </c>
      <c r="L14" s="57">
        <v>47802.715500999999</v>
      </c>
      <c r="M14" s="57">
        <v>47700.648628000003</v>
      </c>
      <c r="N14" s="57">
        <v>48260.253231000002</v>
      </c>
      <c r="O14" s="57">
        <v>47105.303869000003</v>
      </c>
      <c r="P14" s="57">
        <v>48349.739211</v>
      </c>
      <c r="Q14" s="57">
        <v>47919.254905000002</v>
      </c>
    </row>
    <row r="15" spans="1:17">
      <c r="A15" s="54"/>
      <c r="B15" s="55"/>
      <c r="E15">
        <v>2018</v>
      </c>
      <c r="F15" s="57">
        <v>46999.934859000001</v>
      </c>
      <c r="G15" s="57">
        <v>48677.33539</v>
      </c>
      <c r="H15" s="57">
        <v>48324.535172999997</v>
      </c>
      <c r="I15" s="57">
        <v>47375.293502</v>
      </c>
      <c r="J15" s="57">
        <v>47756.389134999998</v>
      </c>
      <c r="K15" s="57">
        <v>47620.002231999999</v>
      </c>
      <c r="L15" s="57">
        <v>47521.928273999998</v>
      </c>
      <c r="M15" s="57">
        <v>47848.759728999998</v>
      </c>
      <c r="N15" s="57">
        <v>47227.700207000002</v>
      </c>
      <c r="O15" s="57">
        <v>47615.297672000001</v>
      </c>
      <c r="P15" s="57">
        <v>47663.569039000002</v>
      </c>
      <c r="Q15" s="57">
        <v>46924.582219999997</v>
      </c>
    </row>
    <row r="16" spans="1:17">
      <c r="A16" s="54"/>
      <c r="B16" s="55"/>
      <c r="E16">
        <v>2019</v>
      </c>
      <c r="F16" s="66">
        <v>47899.207519140502</v>
      </c>
      <c r="G16" s="66">
        <v>47655.728827541301</v>
      </c>
      <c r="H16" s="66">
        <v>47637.059007258496</v>
      </c>
      <c r="I16" s="66">
        <v>47889.968464408899</v>
      </c>
      <c r="J16" s="66">
        <v>47978.466136401999</v>
      </c>
      <c r="K16" s="66">
        <v>47579.856212851402</v>
      </c>
      <c r="L16" s="66">
        <v>47734.853747232999</v>
      </c>
      <c r="M16" s="66">
        <v>47869.717494946599</v>
      </c>
      <c r="N16" s="66">
        <v>47671.266352472398</v>
      </c>
      <c r="O16" s="66">
        <v>47667.876309396503</v>
      </c>
      <c r="P16" s="66">
        <v>48201.721251887597</v>
      </c>
      <c r="Q16" s="66">
        <v>48238.276085456302</v>
      </c>
    </row>
    <row r="17" spans="1:17">
      <c r="A17" s="54"/>
      <c r="B17" s="55"/>
      <c r="E17">
        <v>2020</v>
      </c>
      <c r="F17" s="69">
        <v>47531.879537214998</v>
      </c>
      <c r="G17" s="69">
        <v>48221.286533947001</v>
      </c>
      <c r="H17" s="69">
        <v>39982.723822546999</v>
      </c>
      <c r="I17" s="69">
        <v>32591.560089740899</v>
      </c>
      <c r="J17" s="69">
        <v>44951.178807864497</v>
      </c>
      <c r="K17" s="69">
        <v>49391.839996700401</v>
      </c>
      <c r="L17" s="69">
        <v>49707.623528080898</v>
      </c>
      <c r="M17" s="69">
        <v>50827.592871009401</v>
      </c>
      <c r="N17" s="69">
        <v>48942.264912800201</v>
      </c>
      <c r="O17" s="69">
        <v>50631.826091037503</v>
      </c>
      <c r="P17" s="69">
        <v>41308.5960147562</v>
      </c>
      <c r="Q17" s="69">
        <v>50683.163851978097</v>
      </c>
    </row>
    <row r="18" spans="1:17">
      <c r="A18" s="54"/>
      <c r="B18" s="55"/>
      <c r="E18">
        <v>2021</v>
      </c>
      <c r="F18" s="69">
        <v>48192.959490499801</v>
      </c>
      <c r="G18" s="69">
        <v>48591.701495656598</v>
      </c>
      <c r="H18" s="69">
        <v>48236.2651213383</v>
      </c>
      <c r="I18" s="69">
        <v>44289.954655128196</v>
      </c>
      <c r="J18" s="69">
        <v>48763.2002420797</v>
      </c>
      <c r="K18" s="69">
        <v>48818.204741991802</v>
      </c>
      <c r="L18" s="69">
        <v>48455.536406925698</v>
      </c>
      <c r="M18" s="69">
        <v>48005.480057322202</v>
      </c>
      <c r="N18" s="69">
        <v>48046.1778831716</v>
      </c>
      <c r="O18" s="69">
        <v>48064.705469603599</v>
      </c>
      <c r="P18" s="69">
        <v>47923.326180275202</v>
      </c>
      <c r="Q18" s="69">
        <v>47295.873878107399</v>
      </c>
    </row>
    <row r="19" spans="1:17">
      <c r="A19" s="54"/>
      <c r="B19" s="55"/>
      <c r="E19">
        <v>2022</v>
      </c>
      <c r="F19" s="69">
        <v>47241.177620631199</v>
      </c>
      <c r="G19" s="69">
        <v>47214.002457582901</v>
      </c>
      <c r="H19" s="69">
        <v>46609.943307382302</v>
      </c>
      <c r="I19" s="69">
        <v>46934.195477355403</v>
      </c>
      <c r="J19" s="69">
        <v>46759.067197956399</v>
      </c>
      <c r="K19" s="69">
        <v>46876.167131267102</v>
      </c>
      <c r="L19" s="69">
        <v>46396.632284575098</v>
      </c>
      <c r="M19" s="69">
        <v>46724.5198795533</v>
      </c>
      <c r="N19" s="69">
        <v>47472.667128004097</v>
      </c>
      <c r="O19" s="69">
        <v>45924.589924679298</v>
      </c>
      <c r="P19" s="69">
        <v>46256.063526584403</v>
      </c>
      <c r="Q19" s="69">
        <v>45296.860894922902</v>
      </c>
    </row>
    <row r="20" spans="1:17">
      <c r="A20" s="54"/>
      <c r="B20" s="55"/>
      <c r="E20">
        <v>2023</v>
      </c>
      <c r="F20" s="69">
        <v>46191.981658632903</v>
      </c>
      <c r="G20" s="69">
        <v>46051.7967969444</v>
      </c>
      <c r="H20" s="69">
        <v>45794.942680081796</v>
      </c>
      <c r="I20" s="69">
        <v>45367.5372715255</v>
      </c>
      <c r="J20" s="69">
        <v>45690.195383811901</v>
      </c>
      <c r="K20" s="69">
        <v>46101.450863838501</v>
      </c>
      <c r="L20" s="69">
        <v>46235.5176541236</v>
      </c>
      <c r="M20" s="69">
        <v>45954.473845993103</v>
      </c>
      <c r="N20" s="69">
        <v>46069.067036951099</v>
      </c>
      <c r="O20" s="68"/>
      <c r="P20" s="68"/>
      <c r="Q20" s="68"/>
    </row>
    <row r="21" spans="1:17">
      <c r="A21" s="54"/>
      <c r="B21" s="55"/>
    </row>
    <row r="22" spans="1:17">
      <c r="A22" s="54"/>
      <c r="B22" s="55"/>
      <c r="E22" t="s">
        <v>56</v>
      </c>
    </row>
    <row r="23" spans="1:17">
      <c r="A23" s="54"/>
      <c r="B23" s="55"/>
    </row>
    <row r="24" spans="1:17">
      <c r="A24" s="54"/>
      <c r="B24" s="55"/>
      <c r="F24" t="s">
        <v>51</v>
      </c>
      <c r="G24" t="s">
        <v>52</v>
      </c>
      <c r="H24" t="s">
        <v>53</v>
      </c>
      <c r="I24" t="s">
        <v>54</v>
      </c>
      <c r="J24" s="55"/>
      <c r="K24" s="55"/>
      <c r="L24" s="55"/>
      <c r="M24" s="55"/>
      <c r="N24" s="55"/>
      <c r="O24" s="55"/>
      <c r="P24" s="55"/>
      <c r="Q24" s="55"/>
    </row>
    <row r="25" spans="1:17">
      <c r="A25" s="54"/>
      <c r="B25" s="55"/>
      <c r="E25">
        <v>2016</v>
      </c>
      <c r="F25" s="55">
        <f t="shared" ref="F25:F32" si="0">F13+G13+H13</f>
        <v>140687.607727</v>
      </c>
      <c r="G25" s="55">
        <f t="shared" ref="G25:G32" si="1">SUM(I13:K13)</f>
        <v>141180.80479299999</v>
      </c>
      <c r="H25" s="55">
        <f t="shared" ref="H25:H32" si="2">SUM(L13:N13)</f>
        <v>140257.200021</v>
      </c>
      <c r="I25" s="55">
        <f t="shared" ref="I25:I32" si="3">SUM(O13:Q13)</f>
        <v>142177.08613399998</v>
      </c>
      <c r="J25" s="55"/>
      <c r="K25" s="55"/>
      <c r="L25" s="55"/>
      <c r="M25" s="55"/>
      <c r="N25" s="55"/>
      <c r="O25" s="55"/>
      <c r="P25" s="55"/>
      <c r="Q25" s="55"/>
    </row>
    <row r="26" spans="1:17">
      <c r="A26" s="54"/>
      <c r="B26" s="55"/>
      <c r="E26">
        <v>2017</v>
      </c>
      <c r="F26" s="55">
        <f t="shared" si="0"/>
        <v>142334.14352800002</v>
      </c>
      <c r="G26" s="55">
        <f t="shared" si="1"/>
        <v>142922.03026700002</v>
      </c>
      <c r="H26" s="55">
        <f t="shared" si="2"/>
        <v>143763.61736</v>
      </c>
      <c r="I26" s="55">
        <f t="shared" si="3"/>
        <v>143374.29798500001</v>
      </c>
      <c r="J26" s="55"/>
      <c r="K26" s="55"/>
      <c r="L26" s="55"/>
      <c r="M26" s="55"/>
      <c r="N26" s="55"/>
      <c r="O26" s="55"/>
      <c r="P26" s="55"/>
      <c r="Q26" s="55"/>
    </row>
    <row r="27" spans="1:17">
      <c r="A27" s="54"/>
      <c r="B27" s="55"/>
      <c r="E27">
        <v>2018</v>
      </c>
      <c r="F27" s="55">
        <f t="shared" si="0"/>
        <v>144001.805422</v>
      </c>
      <c r="G27" s="55">
        <f t="shared" si="1"/>
        <v>142751.68486899999</v>
      </c>
      <c r="H27" s="55">
        <f t="shared" si="2"/>
        <v>142598.38821</v>
      </c>
      <c r="I27" s="55">
        <f t="shared" si="3"/>
        <v>142203.44893100002</v>
      </c>
      <c r="J27" s="55"/>
      <c r="K27" s="55"/>
      <c r="L27" s="55"/>
      <c r="M27" s="55"/>
      <c r="N27" s="55"/>
      <c r="O27" s="55"/>
      <c r="P27" s="55"/>
      <c r="Q27" s="55"/>
    </row>
    <row r="28" spans="1:17">
      <c r="A28" s="54"/>
      <c r="B28" s="55"/>
      <c r="E28">
        <v>2019</v>
      </c>
      <c r="F28" s="55">
        <f t="shared" si="0"/>
        <v>143191.99535394029</v>
      </c>
      <c r="G28" s="55">
        <f t="shared" si="1"/>
        <v>143448.29081366229</v>
      </c>
      <c r="H28" s="55">
        <f t="shared" si="2"/>
        <v>143275.837594652</v>
      </c>
      <c r="I28" s="55">
        <f t="shared" si="3"/>
        <v>144107.87364674039</v>
      </c>
      <c r="J28" s="55"/>
      <c r="K28" s="55"/>
      <c r="L28" s="55"/>
      <c r="M28" s="55"/>
      <c r="N28" s="55"/>
    </row>
    <row r="29" spans="1:17">
      <c r="A29" s="54"/>
      <c r="B29" s="55"/>
      <c r="E29">
        <v>2020</v>
      </c>
      <c r="F29" s="55">
        <f t="shared" si="0"/>
        <v>135735.88989370901</v>
      </c>
      <c r="G29" s="55">
        <f t="shared" si="1"/>
        <v>126934.5788943058</v>
      </c>
      <c r="H29" s="55">
        <f t="shared" si="2"/>
        <v>149477.4813118905</v>
      </c>
      <c r="I29" s="55">
        <f t="shared" si="3"/>
        <v>142623.58595777181</v>
      </c>
    </row>
    <row r="30" spans="1:17">
      <c r="A30" s="54"/>
      <c r="B30" s="55"/>
      <c r="E30">
        <v>2021</v>
      </c>
      <c r="F30" s="55">
        <f t="shared" si="0"/>
        <v>145020.92610749471</v>
      </c>
      <c r="G30" s="55">
        <f t="shared" si="1"/>
        <v>141871.35963919968</v>
      </c>
      <c r="H30" s="55">
        <f t="shared" si="2"/>
        <v>144507.19434741948</v>
      </c>
      <c r="I30" s="55">
        <f t="shared" si="3"/>
        <v>143283.90552798621</v>
      </c>
    </row>
    <row r="31" spans="1:17">
      <c r="A31" s="54"/>
      <c r="B31" s="55"/>
      <c r="E31">
        <v>2022</v>
      </c>
      <c r="F31" s="55">
        <f t="shared" si="0"/>
        <v>141065.12338559638</v>
      </c>
      <c r="G31" s="55">
        <f t="shared" si="1"/>
        <v>140569.4298065789</v>
      </c>
      <c r="H31" s="55">
        <f t="shared" si="2"/>
        <v>140593.81929213251</v>
      </c>
      <c r="I31" s="55">
        <f t="shared" si="3"/>
        <v>137477.5143461866</v>
      </c>
    </row>
    <row r="32" spans="1:17">
      <c r="A32" s="54"/>
      <c r="B32" s="55"/>
      <c r="E32">
        <v>2023</v>
      </c>
      <c r="F32" s="55">
        <f t="shared" si="0"/>
        <v>138038.72113565909</v>
      </c>
      <c r="G32" s="55">
        <f t="shared" si="1"/>
        <v>137159.18351917592</v>
      </c>
      <c r="H32" s="55">
        <f t="shared" si="2"/>
        <v>138259.05853706782</v>
      </c>
      <c r="I32" s="55">
        <f t="shared" si="3"/>
        <v>0</v>
      </c>
    </row>
    <row r="33" spans="1:17">
      <c r="A33" s="54"/>
      <c r="B33" s="55"/>
      <c r="F33" s="55"/>
      <c r="G33" s="55"/>
      <c r="H33" s="55"/>
      <c r="I33" s="55"/>
    </row>
    <row r="34" spans="1:17">
      <c r="A34" s="54"/>
      <c r="B34" s="55"/>
      <c r="F34" t="s">
        <v>51</v>
      </c>
      <c r="G34" t="s">
        <v>52</v>
      </c>
      <c r="H34" t="s">
        <v>53</v>
      </c>
      <c r="I34" t="s">
        <v>54</v>
      </c>
    </row>
    <row r="35" spans="1:17">
      <c r="A35" s="54"/>
      <c r="B35" s="55"/>
      <c r="E35">
        <v>2016</v>
      </c>
      <c r="F35" s="55">
        <f>F25</f>
        <v>140687.607727</v>
      </c>
      <c r="G35" s="55">
        <f>G25+F35</f>
        <v>281868.41252000001</v>
      </c>
      <c r="H35" s="55">
        <f>H25+G35</f>
        <v>422125.61254100001</v>
      </c>
      <c r="I35" s="55">
        <f>I25+H35</f>
        <v>564302.69867499999</v>
      </c>
    </row>
    <row r="36" spans="1:17">
      <c r="A36" s="54"/>
      <c r="B36" s="55"/>
      <c r="E36">
        <v>2017</v>
      </c>
      <c r="F36" s="55">
        <f t="shared" ref="F36:F42" si="4">I35+F26-F25</f>
        <v>565949.23447599995</v>
      </c>
      <c r="G36" s="55">
        <f t="shared" ref="G36:I42" si="5">F36+G26-G25</f>
        <v>567690.45995000005</v>
      </c>
      <c r="H36" s="55">
        <f t="shared" si="5"/>
        <v>571196.87728900008</v>
      </c>
      <c r="I36" s="55">
        <f t="shared" si="5"/>
        <v>572394.08914000005</v>
      </c>
    </row>
    <row r="37" spans="1:17">
      <c r="A37" s="54"/>
      <c r="B37" s="55"/>
      <c r="E37">
        <v>2018</v>
      </c>
      <c r="F37" s="55">
        <f t="shared" si="4"/>
        <v>574061.75103400007</v>
      </c>
      <c r="G37" s="55">
        <f t="shared" si="5"/>
        <v>573891.40563599998</v>
      </c>
      <c r="H37" s="55">
        <f t="shared" si="5"/>
        <v>572726.17648599995</v>
      </c>
      <c r="I37" s="55">
        <f t="shared" si="5"/>
        <v>571555.32743199985</v>
      </c>
    </row>
    <row r="38" spans="1:17">
      <c r="A38" s="54"/>
      <c r="B38" s="55"/>
      <c r="E38">
        <v>2019</v>
      </c>
      <c r="F38" s="55">
        <f t="shared" si="4"/>
        <v>570745.51736394013</v>
      </c>
      <c r="G38" s="55">
        <f t="shared" si="5"/>
        <v>571442.12330860249</v>
      </c>
      <c r="H38" s="55">
        <f t="shared" si="5"/>
        <v>572119.57269325445</v>
      </c>
      <c r="I38" s="55">
        <f t="shared" si="5"/>
        <v>574023.99740899494</v>
      </c>
    </row>
    <row r="39" spans="1:17">
      <c r="A39" s="54"/>
      <c r="B39" s="55"/>
      <c r="E39">
        <v>2020</v>
      </c>
      <c r="F39" s="55">
        <f t="shared" si="4"/>
        <v>566567.89194876363</v>
      </c>
      <c r="G39" s="55">
        <f t="shared" si="5"/>
        <v>550054.18002940714</v>
      </c>
      <c r="H39" s="55">
        <f t="shared" si="5"/>
        <v>556255.82374664571</v>
      </c>
      <c r="I39" s="55">
        <f t="shared" si="5"/>
        <v>554771.53605767712</v>
      </c>
    </row>
    <row r="40" spans="1:17">
      <c r="A40" s="54"/>
      <c r="B40" s="55"/>
      <c r="E40">
        <v>2021</v>
      </c>
      <c r="F40" s="55">
        <f t="shared" si="4"/>
        <v>564056.57227146288</v>
      </c>
      <c r="G40" s="55">
        <f t="shared" si="5"/>
        <v>578993.3530163567</v>
      </c>
      <c r="H40" s="55">
        <f t="shared" si="5"/>
        <v>574023.06605188572</v>
      </c>
      <c r="I40" s="55">
        <f t="shared" si="5"/>
        <v>574683.38562210021</v>
      </c>
    </row>
    <row r="41" spans="1:17">
      <c r="A41" s="54"/>
      <c r="B41" s="55"/>
      <c r="E41">
        <v>2022</v>
      </c>
      <c r="F41" s="55">
        <f t="shared" si="4"/>
        <v>570727.58290020179</v>
      </c>
      <c r="G41" s="55">
        <f t="shared" si="5"/>
        <v>569425.65306758101</v>
      </c>
      <c r="H41" s="55">
        <f t="shared" si="5"/>
        <v>565512.27801229409</v>
      </c>
      <c r="I41" s="55">
        <f t="shared" si="5"/>
        <v>559705.88683049439</v>
      </c>
    </row>
    <row r="42" spans="1:17">
      <c r="A42" s="54"/>
      <c r="B42" s="55"/>
      <c r="E42">
        <v>2023</v>
      </c>
      <c r="F42" s="55">
        <f t="shared" si="4"/>
        <v>556679.48458055709</v>
      </c>
      <c r="G42" s="55">
        <f t="shared" si="5"/>
        <v>553269.23829315417</v>
      </c>
      <c r="H42" s="55">
        <f t="shared" si="5"/>
        <v>550934.4775380895</v>
      </c>
      <c r="I42" s="55">
        <f t="shared" si="5"/>
        <v>413456.96319190291</v>
      </c>
    </row>
    <row r="43" spans="1:17">
      <c r="A43" s="54"/>
      <c r="B43" s="55"/>
    </row>
    <row r="44" spans="1:17">
      <c r="A44" s="54"/>
      <c r="B44" s="55"/>
      <c r="E44" s="44" t="s">
        <v>59</v>
      </c>
      <c r="F44" s="44"/>
      <c r="G44" s="44"/>
      <c r="H44" s="44"/>
      <c r="I44" s="44"/>
    </row>
    <row r="45" spans="1:17">
      <c r="A45" s="54"/>
      <c r="B45" s="55"/>
      <c r="E45" s="43" t="s">
        <v>91</v>
      </c>
    </row>
    <row r="46" spans="1:17">
      <c r="A46" s="54"/>
      <c r="B46" s="55"/>
      <c r="F46" t="s">
        <v>51</v>
      </c>
      <c r="G46" t="s">
        <v>52</v>
      </c>
      <c r="H46" t="s">
        <v>53</v>
      </c>
      <c r="I46" t="s">
        <v>54</v>
      </c>
    </row>
    <row r="47" spans="1:17">
      <c r="A47" s="54"/>
      <c r="B47" s="55"/>
      <c r="E47">
        <v>2016</v>
      </c>
      <c r="F47" s="45"/>
      <c r="G47" s="45">
        <f t="shared" ref="G47:I54" si="6">G25/F25-1</f>
        <v>3.5056183978692257E-3</v>
      </c>
      <c r="H47" s="45">
        <f t="shared" si="6"/>
        <v>-6.5419996249078682E-3</v>
      </c>
      <c r="I47" s="45">
        <f t="shared" si="6"/>
        <v>1.3688324825481546E-2</v>
      </c>
      <c r="J47" s="55"/>
      <c r="K47" s="55"/>
      <c r="L47" s="55"/>
      <c r="M47" s="55"/>
      <c r="N47" s="55"/>
      <c r="O47" s="55"/>
      <c r="P47" s="55"/>
      <c r="Q47" s="55"/>
    </row>
    <row r="48" spans="1:17">
      <c r="A48" s="54"/>
      <c r="B48" s="55"/>
      <c r="E48">
        <v>2017</v>
      </c>
      <c r="F48" s="45">
        <f t="shared" ref="F48:F54" si="7">F26/I25-1</f>
        <v>1.1046603800277666E-3</v>
      </c>
      <c r="G48" s="45">
        <f t="shared" si="6"/>
        <v>4.1303282854570078E-3</v>
      </c>
      <c r="H48" s="45">
        <f t="shared" si="6"/>
        <v>5.8884350539085695E-3</v>
      </c>
      <c r="I48" s="45">
        <f t="shared" si="6"/>
        <v>-2.7080521633306986E-3</v>
      </c>
      <c r="J48" s="55"/>
      <c r="K48" s="55"/>
      <c r="L48" s="55"/>
      <c r="M48" s="55"/>
      <c r="N48" s="55"/>
      <c r="O48" s="55"/>
      <c r="P48" s="55"/>
      <c r="Q48" s="55"/>
    </row>
    <row r="49" spans="1:17">
      <c r="A49" s="54"/>
      <c r="B49" s="55"/>
      <c r="E49">
        <v>2018</v>
      </c>
      <c r="F49" s="45">
        <f t="shared" si="7"/>
        <v>4.3767080001022585E-3</v>
      </c>
      <c r="G49" s="45">
        <f t="shared" si="6"/>
        <v>-8.6812838862437847E-3</v>
      </c>
      <c r="H49" s="45">
        <f t="shared" si="6"/>
        <v>-1.0738693497079899E-3</v>
      </c>
      <c r="I49" s="45">
        <f t="shared" si="6"/>
        <v>-2.7695914656368226E-3</v>
      </c>
      <c r="J49" s="55"/>
      <c r="K49" s="55"/>
      <c r="L49" s="55"/>
      <c r="M49" s="55"/>
      <c r="N49" s="55"/>
      <c r="O49" s="55"/>
      <c r="P49" s="55"/>
      <c r="Q49" s="55"/>
    </row>
    <row r="50" spans="1:17">
      <c r="A50" s="54"/>
      <c r="B50" s="55"/>
      <c r="E50">
        <v>2019</v>
      </c>
      <c r="F50" s="45">
        <f t="shared" si="7"/>
        <v>6.951634650014249E-3</v>
      </c>
      <c r="G50" s="45">
        <f t="shared" si="6"/>
        <v>1.7898728143879161E-3</v>
      </c>
      <c r="H50" s="45">
        <f t="shared" si="6"/>
        <v>-1.2021977956803154E-3</v>
      </c>
      <c r="I50" s="45">
        <f t="shared" si="6"/>
        <v>5.8072321617992362E-3</v>
      </c>
      <c r="J50" s="55"/>
      <c r="K50" s="55"/>
      <c r="L50" s="55"/>
      <c r="M50" s="55"/>
      <c r="N50" s="55"/>
      <c r="O50" s="55"/>
      <c r="P50" s="55"/>
      <c r="Q50" s="55"/>
    </row>
    <row r="51" spans="1:17">
      <c r="A51" s="54"/>
      <c r="B51" s="55"/>
      <c r="E51">
        <v>2020</v>
      </c>
      <c r="F51" s="45">
        <f t="shared" si="7"/>
        <v>-5.8095255596887663E-2</v>
      </c>
      <c r="G51" s="45">
        <f t="shared" si="6"/>
        <v>-6.4841443234322726E-2</v>
      </c>
      <c r="H51" s="45">
        <f t="shared" si="6"/>
        <v>0.17759465241032091</v>
      </c>
      <c r="I51" s="45">
        <f t="shared" si="6"/>
        <v>-4.5852360462361408E-2</v>
      </c>
      <c r="J51" s="55"/>
      <c r="K51" s="55"/>
      <c r="L51" s="55"/>
      <c r="M51" s="55"/>
      <c r="N51" s="55"/>
    </row>
    <row r="52" spans="1:17">
      <c r="A52" s="54"/>
      <c r="B52" s="55"/>
      <c r="E52">
        <v>2021</v>
      </c>
      <c r="F52" s="45">
        <f t="shared" si="7"/>
        <v>1.6808861827613208E-2</v>
      </c>
      <c r="G52" s="45">
        <f t="shared" si="6"/>
        <v>-2.1718013757272892E-2</v>
      </c>
      <c r="H52" s="45">
        <f t="shared" si="6"/>
        <v>1.857904734911342E-2</v>
      </c>
      <c r="I52" s="45">
        <f t="shared" si="6"/>
        <v>-8.4652451039377574E-3</v>
      </c>
    </row>
    <row r="53" spans="1:17">
      <c r="A53" s="54"/>
      <c r="B53" s="55"/>
      <c r="E53">
        <v>2022</v>
      </c>
      <c r="F53" s="45">
        <f t="shared" si="7"/>
        <v>-1.5485215413509668E-2</v>
      </c>
      <c r="G53" s="45">
        <f t="shared" si="6"/>
        <v>-3.5139343242377441E-3</v>
      </c>
      <c r="H53" s="45">
        <f t="shared" si="6"/>
        <v>1.735049049225168E-4</v>
      </c>
      <c r="I53" s="45">
        <f t="shared" si="6"/>
        <v>-2.2165305428332616E-2</v>
      </c>
    </row>
    <row r="54" spans="1:17">
      <c r="A54" s="54"/>
      <c r="B54" s="55"/>
      <c r="E54">
        <v>2023</v>
      </c>
      <c r="F54" s="45">
        <f t="shared" si="7"/>
        <v>4.0821714892174121E-3</v>
      </c>
      <c r="G54" s="45">
        <f t="shared" si="6"/>
        <v>-6.3716731743609367E-3</v>
      </c>
      <c r="H54" s="45">
        <f t="shared" si="6"/>
        <v>8.018967375510222E-3</v>
      </c>
      <c r="I54" s="45">
        <f t="shared" si="6"/>
        <v>-1</v>
      </c>
    </row>
    <row r="55" spans="1:17">
      <c r="A55" s="54"/>
      <c r="B55" s="55"/>
    </row>
    <row r="56" spans="1:17">
      <c r="A56" s="54"/>
      <c r="B56" s="55"/>
      <c r="E56" s="44" t="s">
        <v>60</v>
      </c>
      <c r="F56" s="44"/>
      <c r="G56" s="44"/>
      <c r="H56" s="44"/>
      <c r="I56" s="44"/>
    </row>
    <row r="57" spans="1:17">
      <c r="A57" s="54"/>
      <c r="B57" s="55"/>
      <c r="E57" s="43" t="s">
        <v>91</v>
      </c>
    </row>
    <row r="58" spans="1:17">
      <c r="A58" s="54"/>
      <c r="B58" s="55"/>
      <c r="F58" t="s">
        <v>51</v>
      </c>
      <c r="G58" t="s">
        <v>52</v>
      </c>
      <c r="H58" t="s">
        <v>53</v>
      </c>
      <c r="I58" t="s">
        <v>54</v>
      </c>
    </row>
    <row r="59" spans="1:17">
      <c r="A59" s="54"/>
      <c r="B59" s="55"/>
      <c r="E59">
        <v>2016</v>
      </c>
      <c r="F59" s="45"/>
      <c r="G59" s="45"/>
      <c r="H59" s="45"/>
      <c r="I59" s="45"/>
    </row>
    <row r="60" spans="1:17">
      <c r="A60" s="54"/>
      <c r="B60" s="55"/>
      <c r="E60">
        <v>2017</v>
      </c>
      <c r="F60" s="45">
        <f t="shared" ref="F60:I66" si="8">F36/F35-1</f>
        <v>3.0227369248769032</v>
      </c>
      <c r="G60" s="45">
        <f t="shared" si="8"/>
        <v>1.0140265270402353</v>
      </c>
      <c r="H60" s="45">
        <f t="shared" si="8"/>
        <v>0.35314432557328224</v>
      </c>
      <c r="I60" s="45">
        <f t="shared" si="8"/>
        <v>1.4338741395351962E-2</v>
      </c>
    </row>
    <row r="61" spans="1:17">
      <c r="A61" s="54"/>
      <c r="B61" s="55"/>
      <c r="E61">
        <v>2018</v>
      </c>
      <c r="F61" s="45">
        <f t="shared" si="8"/>
        <v>1.4334353796787713E-2</v>
      </c>
      <c r="G61" s="45">
        <f t="shared" si="8"/>
        <v>1.0923110609514453E-2</v>
      </c>
      <c r="H61" s="45">
        <f t="shared" si="8"/>
        <v>2.677359169500626E-3</v>
      </c>
      <c r="I61" s="45">
        <f t="shared" si="8"/>
        <v>-1.4653570396934157E-3</v>
      </c>
    </row>
    <row r="62" spans="1:17">
      <c r="A62" s="54"/>
      <c r="B62" s="55"/>
      <c r="E62">
        <v>2019</v>
      </c>
      <c r="F62" s="45">
        <f t="shared" si="8"/>
        <v>-5.7767891068979393E-3</v>
      </c>
      <c r="G62" s="45">
        <f t="shared" si="8"/>
        <v>-4.2678498115564789E-3</v>
      </c>
      <c r="H62" s="45">
        <f t="shared" si="8"/>
        <v>-1.0591515066892265E-3</v>
      </c>
      <c r="I62" s="45">
        <f t="shared" si="8"/>
        <v>4.319214358628809E-3</v>
      </c>
    </row>
    <row r="63" spans="1:17">
      <c r="A63" s="54"/>
      <c r="B63" s="55"/>
      <c r="E63">
        <v>2020</v>
      </c>
      <c r="F63" s="45">
        <f t="shared" si="8"/>
        <v>-7.3195939137137289E-3</v>
      </c>
      <c r="G63" s="45">
        <f t="shared" si="8"/>
        <v>-3.7428013103690927E-2</v>
      </c>
      <c r="H63" s="45">
        <f t="shared" si="8"/>
        <v>-2.7728030474346688E-2</v>
      </c>
      <c r="I63" s="45">
        <f t="shared" si="8"/>
        <v>-3.3539471238517526E-2</v>
      </c>
    </row>
    <row r="64" spans="1:17">
      <c r="A64" s="54"/>
      <c r="B64" s="55"/>
      <c r="E64">
        <v>2021</v>
      </c>
      <c r="F64" s="45">
        <f t="shared" si="8"/>
        <v>-4.4325132309612769E-3</v>
      </c>
      <c r="G64" s="45">
        <f t="shared" si="8"/>
        <v>5.261149544468946E-2</v>
      </c>
      <c r="H64" s="45">
        <f t="shared" si="8"/>
        <v>3.1940775353270556E-2</v>
      </c>
      <c r="I64" s="45">
        <f t="shared" si="8"/>
        <v>3.589198123955839E-2</v>
      </c>
    </row>
    <row r="65" spans="1:9">
      <c r="A65" s="54"/>
      <c r="B65" s="55"/>
      <c r="E65">
        <v>2022</v>
      </c>
      <c r="F65" s="45">
        <f t="shared" si="8"/>
        <v>1.1826846732544416E-2</v>
      </c>
      <c r="G65" s="45">
        <f t="shared" si="8"/>
        <v>-1.6524714660248296E-2</v>
      </c>
      <c r="H65" s="45">
        <f t="shared" si="8"/>
        <v>-1.4826561061611288E-2</v>
      </c>
      <c r="I65" s="45">
        <f t="shared" si="8"/>
        <v>-2.6062174697103035E-2</v>
      </c>
    </row>
    <row r="66" spans="1:9">
      <c r="A66" s="54"/>
      <c r="B66" s="55"/>
      <c r="E66">
        <v>2023</v>
      </c>
      <c r="F66" s="45">
        <f t="shared" si="8"/>
        <v>-2.4614367240248014E-2</v>
      </c>
      <c r="G66" s="45">
        <f t="shared" si="8"/>
        <v>-2.8373176879878614E-2</v>
      </c>
      <c r="H66" s="45">
        <f t="shared" si="8"/>
        <v>-2.5778044157491631E-2</v>
      </c>
      <c r="I66" s="45">
        <f t="shared" si="8"/>
        <v>-0.26129602543001773</v>
      </c>
    </row>
    <row r="67" spans="1:9">
      <c r="A67" s="54"/>
      <c r="B67" s="55"/>
    </row>
    <row r="68" spans="1:9">
      <c r="A68" s="54"/>
      <c r="B68" s="55"/>
    </row>
    <row r="69" spans="1:9">
      <c r="A69" s="54"/>
      <c r="B69" s="55"/>
    </row>
    <row r="70" spans="1:9">
      <c r="A70" s="54"/>
      <c r="B70" s="55"/>
    </row>
    <row r="71" spans="1:9">
      <c r="A71" s="54"/>
      <c r="B71" s="55"/>
    </row>
    <row r="72" spans="1:9">
      <c r="A72" s="54"/>
      <c r="B72" s="55"/>
    </row>
    <row r="73" spans="1:9">
      <c r="A73" s="54"/>
      <c r="B73" s="55"/>
    </row>
    <row r="74" spans="1:9">
      <c r="A74" s="54"/>
      <c r="B74" s="55"/>
    </row>
    <row r="75" spans="1:9">
      <c r="A75" s="54"/>
      <c r="B75" s="55"/>
    </row>
    <row r="76" spans="1:9">
      <c r="A76" s="54"/>
      <c r="B76" s="55"/>
    </row>
    <row r="77" spans="1:9">
      <c r="A77" s="54"/>
      <c r="B77" s="55"/>
    </row>
    <row r="78" spans="1:9">
      <c r="A78" s="54"/>
      <c r="B78" s="55"/>
    </row>
    <row r="79" spans="1:9">
      <c r="A79" s="54"/>
      <c r="B79" s="55"/>
    </row>
    <row r="80" spans="1:9">
      <c r="A80" s="54"/>
      <c r="B80" s="55"/>
    </row>
    <row r="81" spans="1:2">
      <c r="A81" s="54"/>
      <c r="B81" s="55"/>
    </row>
    <row r="82" spans="1:2">
      <c r="A82" s="54"/>
      <c r="B82" s="55"/>
    </row>
    <row r="83" spans="1:2">
      <c r="A83" s="54"/>
      <c r="B83" s="55"/>
    </row>
    <row r="84" spans="1:2">
      <c r="A84" s="54"/>
      <c r="B84" s="55"/>
    </row>
    <row r="85" spans="1:2">
      <c r="A85" s="54"/>
      <c r="B85" s="55"/>
    </row>
    <row r="86" spans="1:2">
      <c r="A86" s="54"/>
      <c r="B86" s="55"/>
    </row>
    <row r="87" spans="1:2">
      <c r="A87" s="54"/>
      <c r="B87" s="55"/>
    </row>
    <row r="88" spans="1:2">
      <c r="A88" s="54"/>
      <c r="B88" s="55"/>
    </row>
    <row r="89" spans="1:2">
      <c r="A89" s="54"/>
      <c r="B89" s="55"/>
    </row>
    <row r="90" spans="1:2">
      <c r="A90" s="54"/>
      <c r="B90" s="55"/>
    </row>
    <row r="91" spans="1:2">
      <c r="A91" s="54"/>
      <c r="B91" s="55"/>
    </row>
    <row r="92" spans="1:2">
      <c r="A92" s="54"/>
      <c r="B92" s="55"/>
    </row>
    <row r="93" spans="1:2">
      <c r="A93" s="54"/>
      <c r="B93" s="55"/>
    </row>
    <row r="94" spans="1:2">
      <c r="A94" s="54"/>
      <c r="B94" s="55"/>
    </row>
    <row r="95" spans="1:2">
      <c r="A95" s="54"/>
      <c r="B95" s="55"/>
    </row>
    <row r="96" spans="1:2">
      <c r="A96" s="54"/>
      <c r="B96" s="55"/>
    </row>
    <row r="97" spans="1:2">
      <c r="A97" s="54"/>
      <c r="B97" s="55"/>
    </row>
    <row r="98" spans="1:2">
      <c r="A98" s="54"/>
      <c r="B98" s="55"/>
    </row>
    <row r="99" spans="1:2">
      <c r="A99" s="54"/>
      <c r="B99" s="55"/>
    </row>
    <row r="100" spans="1:2">
      <c r="A100" s="54"/>
      <c r="B100" s="55"/>
    </row>
    <row r="101" spans="1:2">
      <c r="A101" s="54"/>
      <c r="B101" s="55"/>
    </row>
    <row r="102" spans="1:2">
      <c r="A102" s="54"/>
      <c r="B102" s="55"/>
    </row>
    <row r="103" spans="1:2">
      <c r="A103" s="54"/>
      <c r="B103" s="55"/>
    </row>
    <row r="104" spans="1:2">
      <c r="A104" s="54"/>
      <c r="B104" s="55"/>
    </row>
    <row r="105" spans="1:2">
      <c r="A105" s="54"/>
      <c r="B105" s="55"/>
    </row>
    <row r="106" spans="1:2">
      <c r="A106" s="54"/>
      <c r="B106" s="55"/>
    </row>
    <row r="107" spans="1:2">
      <c r="A107" s="54"/>
      <c r="B107" s="55"/>
    </row>
    <row r="108" spans="1:2">
      <c r="A108" s="54"/>
      <c r="B108" s="55"/>
    </row>
    <row r="109" spans="1:2">
      <c r="A109" s="54"/>
      <c r="B109" s="55"/>
    </row>
    <row r="110" spans="1:2">
      <c r="A110" s="54"/>
      <c r="B110" s="55"/>
    </row>
    <row r="111" spans="1:2">
      <c r="A111" s="54"/>
      <c r="B111" s="55"/>
    </row>
    <row r="112" spans="1:2">
      <c r="A112" s="54"/>
      <c r="B112" s="55"/>
    </row>
    <row r="113" spans="1:2">
      <c r="A113" s="54"/>
      <c r="B113" s="55"/>
    </row>
    <row r="114" spans="1:2">
      <c r="A114" s="54"/>
      <c r="B114" s="55"/>
    </row>
    <row r="115" spans="1:2">
      <c r="A115" s="54"/>
      <c r="B115" s="55"/>
    </row>
    <row r="116" spans="1:2">
      <c r="A116" s="54"/>
      <c r="B116" s="55"/>
    </row>
    <row r="117" spans="1:2">
      <c r="A117" s="54"/>
      <c r="B117" s="55"/>
    </row>
    <row r="118" spans="1:2">
      <c r="A118" s="54"/>
      <c r="B118" s="55"/>
    </row>
    <row r="119" spans="1:2">
      <c r="A119" s="54"/>
      <c r="B119" s="55"/>
    </row>
    <row r="120" spans="1:2">
      <c r="A120" s="54"/>
      <c r="B120" s="55"/>
    </row>
    <row r="121" spans="1:2">
      <c r="A121" s="54"/>
      <c r="B121" s="55"/>
    </row>
    <row r="122" spans="1:2">
      <c r="A122" s="54"/>
      <c r="B122" s="55"/>
    </row>
    <row r="123" spans="1:2">
      <c r="A123" s="54"/>
      <c r="B123" s="55"/>
    </row>
    <row r="124" spans="1:2">
      <c r="A124" s="54"/>
      <c r="B124" s="55"/>
    </row>
    <row r="125" spans="1:2">
      <c r="A125" s="54"/>
      <c r="B125" s="55"/>
    </row>
    <row r="126" spans="1:2">
      <c r="A126" s="54"/>
      <c r="B126" s="55"/>
    </row>
    <row r="127" spans="1:2">
      <c r="A127" s="54"/>
      <c r="B127" s="55"/>
    </row>
    <row r="128" spans="1:2">
      <c r="A128" s="54"/>
      <c r="B128" s="55"/>
    </row>
    <row r="129" spans="1:2">
      <c r="A129" s="54"/>
      <c r="B129" s="55"/>
    </row>
    <row r="130" spans="1:2">
      <c r="A130" s="54"/>
      <c r="B130" s="55"/>
    </row>
    <row r="131" spans="1:2">
      <c r="A131" s="54"/>
      <c r="B131" s="55"/>
    </row>
    <row r="132" spans="1:2">
      <c r="A132" s="54"/>
      <c r="B132" s="55"/>
    </row>
    <row r="133" spans="1:2">
      <c r="A133" s="54"/>
      <c r="B133" s="55"/>
    </row>
    <row r="134" spans="1:2">
      <c r="A134" s="54"/>
      <c r="B134" s="55"/>
    </row>
    <row r="135" spans="1:2">
      <c r="A135" s="54"/>
      <c r="B135" s="55"/>
    </row>
    <row r="136" spans="1:2">
      <c r="A136" s="54"/>
      <c r="B136" s="55"/>
    </row>
    <row r="137" spans="1:2">
      <c r="A137" s="54"/>
      <c r="B137" s="55"/>
    </row>
    <row r="138" spans="1:2">
      <c r="A138" s="54"/>
      <c r="B138" s="55"/>
    </row>
    <row r="139" spans="1:2">
      <c r="A139" s="54"/>
      <c r="B139" s="55"/>
    </row>
    <row r="140" spans="1:2">
      <c r="A140" s="54"/>
      <c r="B140" s="55"/>
    </row>
    <row r="141" spans="1:2">
      <c r="A141" s="54"/>
      <c r="B141" s="55"/>
    </row>
    <row r="142" spans="1:2">
      <c r="A142" s="54"/>
      <c r="B142" s="55"/>
    </row>
    <row r="143" spans="1:2">
      <c r="A143" s="54"/>
      <c r="B143" s="55"/>
    </row>
    <row r="144" spans="1:2">
      <c r="A144" s="54"/>
      <c r="B144" s="55"/>
    </row>
    <row r="145" spans="1:2">
      <c r="A145" s="54"/>
      <c r="B145" s="55"/>
    </row>
    <row r="146" spans="1:2">
      <c r="A146" s="54"/>
      <c r="B146" s="55"/>
    </row>
    <row r="147" spans="1:2">
      <c r="A147" s="54"/>
      <c r="B147" s="55"/>
    </row>
    <row r="148" spans="1:2">
      <c r="A148" s="54"/>
      <c r="B148" s="55"/>
    </row>
    <row r="149" spans="1:2">
      <c r="A149" s="54"/>
      <c r="B149" s="55"/>
    </row>
    <row r="150" spans="1:2">
      <c r="A150" s="54"/>
      <c r="B150" s="55"/>
    </row>
    <row r="151" spans="1:2">
      <c r="A151" s="54"/>
      <c r="B151" s="55"/>
    </row>
    <row r="152" spans="1:2">
      <c r="A152" s="54"/>
      <c r="B152" s="55"/>
    </row>
    <row r="153" spans="1:2">
      <c r="A153" s="54"/>
      <c r="B153" s="55"/>
    </row>
    <row r="154" spans="1:2">
      <c r="A154" s="54"/>
      <c r="B154" s="55"/>
    </row>
    <row r="155" spans="1:2">
      <c r="A155" s="54"/>
      <c r="B155" s="55"/>
    </row>
    <row r="156" spans="1:2">
      <c r="A156" s="54"/>
      <c r="B156" s="55"/>
    </row>
    <row r="157" spans="1:2">
      <c r="A157" s="54"/>
      <c r="B157" s="55"/>
    </row>
    <row r="158" spans="1:2">
      <c r="A158" s="54"/>
      <c r="B158" s="55"/>
    </row>
    <row r="159" spans="1:2">
      <c r="A159" s="54"/>
      <c r="B159" s="55"/>
    </row>
    <row r="160" spans="1:2">
      <c r="A160" s="54"/>
      <c r="B160" s="55"/>
    </row>
    <row r="161" spans="1:2">
      <c r="A161" s="54"/>
      <c r="B161" s="55"/>
    </row>
    <row r="162" spans="1:2">
      <c r="A162" s="54"/>
      <c r="B162" s="55"/>
    </row>
    <row r="163" spans="1:2">
      <c r="A163" s="54"/>
      <c r="B163" s="55"/>
    </row>
    <row r="164" spans="1:2">
      <c r="A164" s="54"/>
      <c r="B164" s="55"/>
    </row>
    <row r="165" spans="1:2">
      <c r="A165" s="54"/>
      <c r="B165" s="55"/>
    </row>
    <row r="166" spans="1:2">
      <c r="A166" s="54"/>
      <c r="B166" s="55"/>
    </row>
    <row r="167" spans="1:2">
      <c r="A167" s="54"/>
      <c r="B167" s="55"/>
    </row>
    <row r="168" spans="1:2">
      <c r="A168" s="54"/>
      <c r="B168" s="55"/>
    </row>
    <row r="169" spans="1:2">
      <c r="A169" s="54"/>
      <c r="B169" s="55"/>
    </row>
    <row r="170" spans="1:2">
      <c r="A170" s="54"/>
      <c r="B170" s="55"/>
    </row>
    <row r="171" spans="1:2">
      <c r="A171" s="54"/>
      <c r="B171" s="55"/>
    </row>
    <row r="172" spans="1:2">
      <c r="A172" s="54"/>
      <c r="B172" s="55"/>
    </row>
    <row r="173" spans="1:2">
      <c r="A173" s="54"/>
      <c r="B173" s="55"/>
    </row>
    <row r="174" spans="1:2">
      <c r="A174" s="54"/>
      <c r="B174" s="55"/>
    </row>
    <row r="175" spans="1:2">
      <c r="A175" s="54"/>
      <c r="B175" s="55"/>
    </row>
    <row r="176" spans="1:2">
      <c r="A176" s="54"/>
      <c r="B176" s="55"/>
    </row>
    <row r="177" spans="1:2">
      <c r="A177" s="54"/>
      <c r="B177" s="55"/>
    </row>
    <row r="178" spans="1:2">
      <c r="A178" s="54"/>
      <c r="B178" s="55"/>
    </row>
    <row r="179" spans="1:2">
      <c r="A179" s="54"/>
      <c r="B179" s="55"/>
    </row>
    <row r="180" spans="1:2">
      <c r="A180" s="54"/>
      <c r="B180" s="55"/>
    </row>
    <row r="181" spans="1:2">
      <c r="A181" s="54"/>
      <c r="B181" s="55"/>
    </row>
    <row r="182" spans="1:2">
      <c r="A182" s="54"/>
      <c r="B182" s="55"/>
    </row>
    <row r="183" spans="1:2">
      <c r="A183" s="54"/>
      <c r="B183" s="55"/>
    </row>
    <row r="184" spans="1:2">
      <c r="A184" s="54"/>
      <c r="B184" s="55"/>
    </row>
    <row r="185" spans="1:2">
      <c r="A185" s="54"/>
      <c r="B185" s="55"/>
    </row>
    <row r="186" spans="1:2">
      <c r="A186" s="54"/>
      <c r="B186" s="55"/>
    </row>
    <row r="187" spans="1:2">
      <c r="A187" s="54"/>
      <c r="B187" s="55"/>
    </row>
    <row r="188" spans="1:2">
      <c r="A188" s="54"/>
      <c r="B188" s="55"/>
    </row>
    <row r="189" spans="1:2">
      <c r="A189" s="54"/>
      <c r="B189" s="55"/>
    </row>
    <row r="190" spans="1:2">
      <c r="A190" s="54"/>
      <c r="B190" s="55"/>
    </row>
    <row r="191" spans="1:2">
      <c r="A191" s="54"/>
      <c r="B191" s="55"/>
    </row>
    <row r="192" spans="1:2">
      <c r="A192" s="54"/>
      <c r="B192" s="55"/>
    </row>
    <row r="193" spans="1:2">
      <c r="A193" s="54"/>
      <c r="B193" s="55"/>
    </row>
    <row r="194" spans="1:2">
      <c r="A194" s="54"/>
      <c r="B194" s="55"/>
    </row>
    <row r="195" spans="1:2">
      <c r="A195" s="54"/>
      <c r="B195" s="55"/>
    </row>
    <row r="196" spans="1:2">
      <c r="A196" s="54"/>
      <c r="B196" s="55"/>
    </row>
    <row r="197" spans="1:2">
      <c r="A197" s="54"/>
      <c r="B197" s="55"/>
    </row>
    <row r="198" spans="1:2">
      <c r="A198" s="54"/>
      <c r="B198" s="55"/>
    </row>
    <row r="199" spans="1:2">
      <c r="A199" s="54"/>
      <c r="B199" s="55"/>
    </row>
    <row r="200" spans="1:2">
      <c r="A200" s="54"/>
      <c r="B200" s="55"/>
    </row>
    <row r="201" spans="1:2">
      <c r="A201" s="54"/>
      <c r="B201" s="55"/>
    </row>
    <row r="202" spans="1:2">
      <c r="A202" s="54"/>
      <c r="B202" s="55"/>
    </row>
    <row r="203" spans="1:2">
      <c r="A203" s="54"/>
      <c r="B203" s="55"/>
    </row>
    <row r="204" spans="1:2">
      <c r="A204" s="54"/>
      <c r="B204" s="55"/>
    </row>
    <row r="205" spans="1:2">
      <c r="A205" s="54"/>
      <c r="B205" s="55"/>
    </row>
    <row r="206" spans="1:2">
      <c r="A206" s="54"/>
      <c r="B206" s="55"/>
    </row>
    <row r="207" spans="1:2">
      <c r="A207" s="54"/>
      <c r="B207" s="55"/>
    </row>
    <row r="208" spans="1:2">
      <c r="A208" s="54"/>
      <c r="B208" s="55"/>
    </row>
    <row r="209" spans="1:2">
      <c r="A209" s="54"/>
      <c r="B209" s="55"/>
    </row>
    <row r="210" spans="1:2">
      <c r="A210" s="54"/>
      <c r="B210" s="55"/>
    </row>
    <row r="211" spans="1:2">
      <c r="A211" s="54"/>
      <c r="B211" s="55"/>
    </row>
    <row r="212" spans="1:2">
      <c r="A212" s="54"/>
      <c r="B212" s="55"/>
    </row>
    <row r="213" spans="1:2">
      <c r="A213" s="54"/>
      <c r="B213" s="55"/>
    </row>
    <row r="214" spans="1:2">
      <c r="A214" s="54"/>
      <c r="B214" s="55"/>
    </row>
    <row r="215" spans="1:2">
      <c r="A215" s="54"/>
      <c r="B215" s="55"/>
    </row>
    <row r="216" spans="1:2">
      <c r="A216" s="54"/>
      <c r="B216" s="55"/>
    </row>
    <row r="217" spans="1:2">
      <c r="A217" s="54"/>
      <c r="B217" s="55"/>
    </row>
    <row r="218" spans="1:2">
      <c r="A218" s="54"/>
      <c r="B218" s="55"/>
    </row>
    <row r="219" spans="1:2">
      <c r="A219" s="54"/>
      <c r="B219" s="55"/>
    </row>
    <row r="220" spans="1:2">
      <c r="A220" s="54"/>
      <c r="B220" s="55"/>
    </row>
    <row r="221" spans="1:2">
      <c r="A221" s="54"/>
      <c r="B221" s="55"/>
    </row>
    <row r="222" spans="1:2">
      <c r="A222" s="54"/>
      <c r="B222" s="55"/>
    </row>
    <row r="223" spans="1:2">
      <c r="A223" s="54"/>
      <c r="B223" s="55"/>
    </row>
    <row r="224" spans="1:2">
      <c r="A224" s="54"/>
      <c r="B224" s="55"/>
    </row>
    <row r="225" spans="1:2">
      <c r="A225" s="54"/>
      <c r="B225" s="55"/>
    </row>
    <row r="226" spans="1:2">
      <c r="A226" s="54"/>
      <c r="B226" s="55"/>
    </row>
    <row r="227" spans="1:2">
      <c r="A227" s="54"/>
      <c r="B227" s="55"/>
    </row>
    <row r="228" spans="1:2">
      <c r="A228" s="54"/>
      <c r="B228" s="55"/>
    </row>
    <row r="229" spans="1:2">
      <c r="A229" s="54"/>
      <c r="B229" s="55"/>
    </row>
    <row r="230" spans="1:2">
      <c r="A230" s="54"/>
      <c r="B230" s="55"/>
    </row>
    <row r="231" spans="1:2">
      <c r="A231" s="54"/>
      <c r="B231" s="55"/>
    </row>
    <row r="232" spans="1:2">
      <c r="A232" s="54"/>
      <c r="B232" s="55"/>
    </row>
    <row r="233" spans="1:2">
      <c r="A233" s="54"/>
      <c r="B233" s="55"/>
    </row>
    <row r="234" spans="1:2">
      <c r="A234" s="54"/>
      <c r="B234" s="55"/>
    </row>
    <row r="235" spans="1:2">
      <c r="A235" s="54"/>
      <c r="B235" s="55"/>
    </row>
    <row r="236" spans="1:2">
      <c r="A236" s="54"/>
      <c r="B236" s="55"/>
    </row>
    <row r="237" spans="1:2">
      <c r="A237" s="54"/>
      <c r="B237" s="55"/>
    </row>
    <row r="238" spans="1:2">
      <c r="A238" s="54"/>
      <c r="B238" s="55"/>
    </row>
    <row r="239" spans="1:2">
      <c r="A239" s="54"/>
      <c r="B239" s="55"/>
    </row>
    <row r="240" spans="1:2">
      <c r="A240" s="54"/>
      <c r="B240" s="55"/>
    </row>
    <row r="241" spans="1:2">
      <c r="A241" s="54"/>
      <c r="B241" s="55"/>
    </row>
    <row r="242" spans="1:2">
      <c r="A242" s="54"/>
      <c r="B242" s="55"/>
    </row>
    <row r="243" spans="1:2">
      <c r="A243" s="54"/>
      <c r="B243" s="55"/>
    </row>
    <row r="244" spans="1:2">
      <c r="A244" s="54"/>
      <c r="B244" s="55"/>
    </row>
    <row r="245" spans="1:2">
      <c r="A245" s="54"/>
      <c r="B245" s="55"/>
    </row>
    <row r="246" spans="1:2">
      <c r="A246" s="54"/>
      <c r="B246" s="55"/>
    </row>
    <row r="247" spans="1:2">
      <c r="A247" s="54"/>
      <c r="B247" s="55"/>
    </row>
    <row r="248" spans="1:2">
      <c r="A248" s="54"/>
      <c r="B248" s="55"/>
    </row>
    <row r="249" spans="1:2">
      <c r="A249" s="54"/>
      <c r="B249" s="55"/>
    </row>
    <row r="250" spans="1:2">
      <c r="A250" s="54"/>
      <c r="B250" s="55"/>
    </row>
    <row r="251" spans="1:2">
      <c r="A251" s="54"/>
      <c r="B251" s="55"/>
    </row>
    <row r="252" spans="1:2">
      <c r="A252" s="54"/>
      <c r="B252" s="55"/>
    </row>
    <row r="253" spans="1:2">
      <c r="A253" s="54"/>
      <c r="B253" s="55"/>
    </row>
    <row r="254" spans="1:2">
      <c r="A254" s="54"/>
      <c r="B254" s="55"/>
    </row>
    <row r="255" spans="1:2">
      <c r="A255" s="54"/>
      <c r="B255" s="55"/>
    </row>
    <row r="256" spans="1:2">
      <c r="A256" s="54"/>
      <c r="B256" s="55"/>
    </row>
    <row r="257" spans="1:2">
      <c r="A257" s="54"/>
      <c r="B257" s="55"/>
    </row>
    <row r="258" spans="1:2">
      <c r="A258" s="54"/>
      <c r="B258" s="55"/>
    </row>
    <row r="259" spans="1:2">
      <c r="A259" s="54"/>
      <c r="B259" s="55"/>
    </row>
    <row r="260" spans="1:2">
      <c r="A260" s="54"/>
      <c r="B260" s="55"/>
    </row>
    <row r="261" spans="1:2">
      <c r="A261" s="54"/>
      <c r="B261" s="55"/>
    </row>
    <row r="262" spans="1:2">
      <c r="A262" s="54"/>
      <c r="B262" s="55"/>
    </row>
    <row r="263" spans="1:2">
      <c r="A263" s="54"/>
      <c r="B263" s="55"/>
    </row>
    <row r="264" spans="1:2">
      <c r="A264" s="54"/>
      <c r="B264" s="55"/>
    </row>
    <row r="265" spans="1:2">
      <c r="A265" s="54"/>
      <c r="B265" s="55"/>
    </row>
    <row r="266" spans="1:2">
      <c r="A266" s="54"/>
      <c r="B266" s="55"/>
    </row>
    <row r="267" spans="1:2">
      <c r="A267" s="54"/>
      <c r="B267" s="55"/>
    </row>
    <row r="268" spans="1:2">
      <c r="A268" s="54"/>
      <c r="B268" s="55"/>
    </row>
    <row r="269" spans="1:2">
      <c r="A269" s="54"/>
      <c r="B269" s="55"/>
    </row>
    <row r="270" spans="1:2">
      <c r="A270" s="54"/>
      <c r="B270" s="55"/>
    </row>
    <row r="271" spans="1:2">
      <c r="A271" s="54"/>
      <c r="B271" s="55"/>
    </row>
    <row r="272" spans="1:2">
      <c r="A272" s="54"/>
      <c r="B272" s="55"/>
    </row>
    <row r="273" spans="1:2">
      <c r="A273" s="54"/>
      <c r="B273" s="55"/>
    </row>
    <row r="274" spans="1:2">
      <c r="A274" s="54"/>
      <c r="B274" s="55"/>
    </row>
    <row r="275" spans="1:2">
      <c r="A275" s="54"/>
      <c r="B275" s="55"/>
    </row>
    <row r="276" spans="1:2">
      <c r="A276" s="54"/>
      <c r="B276" s="55"/>
    </row>
    <row r="277" spans="1:2">
      <c r="A277" s="54"/>
      <c r="B277" s="55"/>
    </row>
    <row r="278" spans="1:2">
      <c r="A278" s="54"/>
      <c r="B278" s="55"/>
    </row>
    <row r="279" spans="1:2">
      <c r="A279" s="54"/>
      <c r="B279" s="55"/>
    </row>
    <row r="280" spans="1:2">
      <c r="A280" s="54"/>
      <c r="B280" s="55"/>
    </row>
    <row r="281" spans="1:2">
      <c r="A281" s="54"/>
      <c r="B281" s="55"/>
    </row>
    <row r="282" spans="1:2">
      <c r="A282" s="54"/>
      <c r="B282" s="55"/>
    </row>
    <row r="283" spans="1:2">
      <c r="A283" s="54"/>
      <c r="B283" s="55"/>
    </row>
    <row r="284" spans="1:2">
      <c r="A284" s="54"/>
      <c r="B284" s="55"/>
    </row>
    <row r="285" spans="1:2">
      <c r="A285" s="54"/>
      <c r="B285" s="55"/>
    </row>
    <row r="286" spans="1:2">
      <c r="A286" s="54"/>
      <c r="B286" s="55"/>
    </row>
    <row r="287" spans="1:2">
      <c r="A287" s="54"/>
      <c r="B287" s="55"/>
    </row>
    <row r="288" spans="1:2">
      <c r="A288" s="54"/>
      <c r="B288" s="55"/>
    </row>
    <row r="289" spans="1:2">
      <c r="A289" s="54"/>
      <c r="B289" s="55"/>
    </row>
    <row r="290" spans="1:2">
      <c r="A290" s="54"/>
      <c r="B290" s="55"/>
    </row>
    <row r="291" spans="1:2">
      <c r="A291" s="54"/>
      <c r="B291" s="55"/>
    </row>
    <row r="292" spans="1:2">
      <c r="A292" s="54"/>
      <c r="B292" s="55"/>
    </row>
    <row r="293" spans="1:2">
      <c r="A293" s="54"/>
      <c r="B293" s="55"/>
    </row>
    <row r="294" spans="1:2">
      <c r="A294" s="54"/>
      <c r="B294" s="55"/>
    </row>
    <row r="295" spans="1:2">
      <c r="A295" s="54"/>
      <c r="B295" s="55"/>
    </row>
    <row r="296" spans="1:2">
      <c r="A296" s="54"/>
      <c r="B296" s="55"/>
    </row>
    <row r="297" spans="1:2">
      <c r="A297" s="54"/>
      <c r="B297" s="55"/>
    </row>
    <row r="298" spans="1:2">
      <c r="A298" s="54"/>
      <c r="B298" s="55"/>
    </row>
    <row r="299" spans="1:2">
      <c r="A299" s="54"/>
      <c r="B299" s="55"/>
    </row>
    <row r="300" spans="1:2">
      <c r="A300" s="54"/>
      <c r="B300" s="55"/>
    </row>
    <row r="301" spans="1:2">
      <c r="A301" s="54"/>
      <c r="B301" s="55"/>
    </row>
    <row r="302" spans="1:2">
      <c r="A302" s="54"/>
      <c r="B302" s="55"/>
    </row>
    <row r="303" spans="1:2">
      <c r="A303" s="54"/>
      <c r="B303" s="55"/>
    </row>
    <row r="304" spans="1:2">
      <c r="A304" s="54"/>
      <c r="B304" s="55"/>
    </row>
    <row r="305" spans="1:2">
      <c r="A305" s="54"/>
      <c r="B305" s="55"/>
    </row>
    <row r="306" spans="1:2">
      <c r="A306" s="54"/>
      <c r="B306" s="55"/>
    </row>
    <row r="307" spans="1:2">
      <c r="A307" s="54"/>
      <c r="B307" s="55"/>
    </row>
    <row r="308" spans="1:2">
      <c r="A308" s="54"/>
      <c r="B308" s="55"/>
    </row>
    <row r="309" spans="1:2">
      <c r="A309" s="54"/>
      <c r="B309" s="55"/>
    </row>
    <row r="310" spans="1:2">
      <c r="A310" s="54"/>
      <c r="B310" s="55"/>
    </row>
    <row r="311" spans="1:2">
      <c r="A311" s="54"/>
      <c r="B311" s="55"/>
    </row>
    <row r="312" spans="1:2">
      <c r="A312" s="54"/>
      <c r="B312" s="55"/>
    </row>
    <row r="313" spans="1:2">
      <c r="A313" s="54"/>
      <c r="B313" s="55"/>
    </row>
    <row r="314" spans="1:2">
      <c r="A314" s="54"/>
      <c r="B314" s="55"/>
    </row>
    <row r="315" spans="1:2">
      <c r="A315" s="54"/>
      <c r="B315" s="55"/>
    </row>
    <row r="316" spans="1:2">
      <c r="A316" s="54"/>
      <c r="B316" s="55"/>
    </row>
    <row r="317" spans="1:2">
      <c r="A317" s="54"/>
      <c r="B317" s="55"/>
    </row>
    <row r="318" spans="1:2">
      <c r="A318" s="54"/>
      <c r="B318" s="55"/>
    </row>
    <row r="319" spans="1:2">
      <c r="A319" s="54"/>
      <c r="B319" s="55"/>
    </row>
    <row r="320" spans="1:2">
      <c r="A320" s="54"/>
      <c r="B320" s="55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Gaëtan PHILIPSON</cp:lastModifiedBy>
  <dcterms:created xsi:type="dcterms:W3CDTF">2015-09-23T07:27:11Z</dcterms:created>
  <dcterms:modified xsi:type="dcterms:W3CDTF">2023-12-11T14:13:46Z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